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760" tabRatio="770" activeTab="1"/>
  </bookViews>
  <sheets>
    <sheet name="8 Taules " sheetId="1" r:id="rId1"/>
    <sheet name="DOBLES BENJAMINS" sheetId="2" r:id="rId2"/>
    <sheet name="BENJAMÍ 1" sheetId="3" r:id="rId3"/>
    <sheet name="BENJAMÍ 2" sheetId="4" r:id="rId4"/>
    <sheet name="QUADRE FINAL 1 AL 8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 localSheetId="1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A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Absolut1" localSheetId="1">#REF!</definedName>
    <definedName name="Absolut1">#REF!</definedName>
    <definedName name="Absolut100" localSheetId="1">#REF!</definedName>
    <definedName name="Absolut100">#REF!</definedName>
    <definedName name="Absolut20" localSheetId="1">#REF!</definedName>
    <definedName name="Absolut20">#REF!</definedName>
    <definedName name="Absolut40" localSheetId="1">#REF!</definedName>
    <definedName name="Absolut40">#REF!</definedName>
    <definedName name="Absolut60" localSheetId="1">#REF!</definedName>
    <definedName name="Absolut60">#REF!</definedName>
    <definedName name="Absolut75" localSheetId="1">#REF!</definedName>
    <definedName name="Absolut75">#REF!</definedName>
    <definedName name="Absolut80" localSheetId="1">#REF!</definedName>
    <definedName name="Absolut80">#REF!</definedName>
    <definedName name="_xlnm.Print_Area" localSheetId="0">'8 Taules '!$A$1:$J$21</definedName>
    <definedName name="_xlnm.Print_Area" localSheetId="2">'BENJAMÍ 1'!$A$12:$BY$113</definedName>
    <definedName name="_xlnm.Print_Area" localSheetId="3">'BENJAMÍ 2'!$A$12:$BY$113</definedName>
    <definedName name="_xlnm.Print_Area" localSheetId="1">'DOBLES BENJAMINS'!$D$1:$L$96</definedName>
    <definedName name="_xlnm.Print_Area" localSheetId="4">'QUADRE FINAL 1 AL 8'!$A$1:$X$43</definedName>
    <definedName name="Borrar" localSheetId="1">#REF!,#REF!,#REF!,#REF!</definedName>
    <definedName name="Borrar">#REF!,#REF!,#REF!,#REF!</definedName>
    <definedName name="fem" localSheetId="1">'[6]Hoja1'!$E$11,'[6]Hoja1'!$E$19,'[6]Hoja1'!$I$15,'[6]Hoja1'!$I$31,'[6]Hoja1'!$E$27,'[6]Hoja1'!$E$35,'[6]Hoja1'!$M$23,'[6]Hoja1'!$E$43,'[6]Hoja1'!$E$51,'[6]Hoja1'!$I$47,'[6]Hoja1'!$M$55,'[6]Hoja1'!$I$63,'[6]Hoja1'!$E$59,'[6]Hoja1'!$E$67</definedName>
    <definedName name="fem">'[7]Hoja1'!$E$11,'[7]Hoja1'!$E$19,'[7]Hoja1'!$I$15,'[7]Hoja1'!$I$31,'[7]Hoja1'!$E$27,'[7]Hoja1'!$E$35,'[7]Hoja1'!$M$23,'[7]Hoja1'!$E$43,'[7]Hoja1'!$E$51,'[7]Hoja1'!$I$47,'[7]Hoja1'!$M$55,'[7]Hoja1'!$I$63,'[7]Hoja1'!$E$59,'[7]Hoja1'!$E$67</definedName>
    <definedName name="impri" localSheetId="0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impri" localSheetId="1">'[6]Hoja1'!$E$11,'[6]Hoja1'!$E$19,'[6]Hoja1'!$I$15,'[6]Hoja1'!$I$31,'[6]Hoja1'!$E$27,'[6]Hoja1'!$E$35,'[6]Hoja1'!$M$23,'[6]Hoja1'!$E$43,'[6]Hoja1'!$E$51,'[6]Hoja1'!$I$47,'[6]Hoja1'!$M$55,'[6]Hoja1'!$I$63,'[6]Hoja1'!$E$59,'[6]Hoja1'!$E$67</definedName>
    <definedName name="impri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impri2" localSheetId="1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mpri2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inf." localSheetId="1">'[6]Hoja1'!$E$11,'[6]Hoja1'!$E$19,'[6]Hoja1'!$I$15,'[6]Hoja1'!$I$31,'[6]Hoja1'!$E$27,'[6]Hoja1'!$E$35,'[6]Hoja1'!$M$23,'[6]Hoja1'!$E$43,'[6]Hoja1'!$E$51,'[6]Hoja1'!$I$47,'[6]Hoja1'!$M$55,'[6]Hoja1'!$I$63,'[6]Hoja1'!$E$59,'[6]Hoja1'!$E$67</definedName>
    <definedName name="inf.">'[7]Hoja1'!$E$11,'[7]Hoja1'!$E$19,'[7]Hoja1'!$I$15,'[7]Hoja1'!$I$31,'[7]Hoja1'!$E$27,'[7]Hoja1'!$E$35,'[7]Hoja1'!$M$23,'[7]Hoja1'!$E$43,'[7]Hoja1'!$E$51,'[7]Hoja1'!$I$47,'[7]Hoja1'!$M$55,'[7]Hoja1'!$I$63,'[7]Hoja1'!$E$59,'[7]Hoja1'!$E$67</definedName>
    <definedName name="infantil" localSheetId="1">'[6]Hoja1'!$E$11,'[6]Hoja1'!$E$19,'[6]Hoja1'!$I$15,'[6]Hoja1'!$I$31,'[6]Hoja1'!$E$27,'[6]Hoja1'!$E$35,'[6]Hoja1'!$M$23,'[6]Hoja1'!$E$43,'[6]Hoja1'!$E$51,'[6]Hoja1'!$I$47,'[6]Hoja1'!$M$55,'[6]Hoja1'!$I$63,'[6]Hoja1'!$E$59,'[6]Hoja1'!$E$67</definedName>
    <definedName name="infantil">'[7]Hoja1'!$E$11,'[7]Hoja1'!$E$19,'[7]Hoja1'!$I$15,'[7]Hoja1'!$I$31,'[7]Hoja1'!$E$27,'[7]Hoja1'!$E$35,'[7]Hoja1'!$M$23,'[7]Hoja1'!$E$43,'[7]Hoja1'!$E$51,'[7]Hoja1'!$I$47,'[7]Hoja1'!$M$55,'[7]Hoja1'!$I$63,'[7]Hoja1'!$E$59,'[7]Hoja1'!$E$67</definedName>
    <definedName name="Infantil1" localSheetId="1">#REF!</definedName>
    <definedName name="Infantil1">#REF!</definedName>
    <definedName name="Inff" localSheetId="1">#REF!,#REF!,#REF!,#REF!,#REF!,#REF!,#REF!,#REF!,#REF!,#REF!,#REF!,#REF!,#REF!,#REF!</definedName>
    <definedName name="Inff">#REF!,#REF!,#REF!,#REF!,#REF!,#REF!,#REF!,#REF!,#REF!,#REF!,#REF!,#REF!,#REF!,#REF!</definedName>
    <definedName name="result" localSheetId="0">'[9]BENJAMINS-1'!$CJ$45:$CL$53</definedName>
    <definedName name="result" localSheetId="3">'BENJAMÍ 2'!$CJ$45:$CL$53</definedName>
    <definedName name="result" localSheetId="1">'[8]BENJAMINS-1'!$CJ$45:$CL$53</definedName>
    <definedName name="result">'BENJAMÍ 1'!$CJ$45:$CL$53</definedName>
    <definedName name="_xlnm.Print_Titles" localSheetId="2">'BENJAMÍ 1'!$12:$16</definedName>
    <definedName name="_xlnm.Print_Titles" localSheetId="3">'BENJAMÍ 2'!$12:$16</definedName>
  </definedNames>
  <calcPr fullCalcOnLoad="1"/>
</workbook>
</file>

<file path=xl/sharedStrings.xml><?xml version="1.0" encoding="utf-8"?>
<sst xmlns="http://schemas.openxmlformats.org/spreadsheetml/2006/main" count="637" uniqueCount="217">
  <si>
    <t>Categoria:</t>
  </si>
  <si>
    <t>Local de joc:</t>
  </si>
  <si>
    <t>-</t>
  </si>
  <si>
    <t>Taula</t>
  </si>
  <si>
    <t>Acta de l'encontre celebrat a:</t>
  </si>
  <si>
    <t>el dia:</t>
  </si>
  <si>
    <t xml:space="preserve">a les </t>
  </si>
  <si>
    <t>Fase:</t>
  </si>
  <si>
    <t>Grup:</t>
  </si>
  <si>
    <t>Taula:</t>
  </si>
  <si>
    <t>Competició:</t>
  </si>
  <si>
    <t>Temp.:</t>
  </si>
  <si>
    <t>1r.</t>
  </si>
  <si>
    <t>2n.</t>
  </si>
  <si>
    <t>3r,</t>
  </si>
  <si>
    <t>4t.</t>
  </si>
  <si>
    <t>5è</t>
  </si>
  <si>
    <t>GUANYADOR (NOM)</t>
  </si>
  <si>
    <t>RESULT</t>
  </si>
  <si>
    <t>JOC</t>
  </si>
  <si>
    <t>PART</t>
  </si>
  <si>
    <t>3-5</t>
  </si>
  <si>
    <t>1-4</t>
  </si>
  <si>
    <t>2-3</t>
  </si>
  <si>
    <t>1-3</t>
  </si>
  <si>
    <t>2-6</t>
  </si>
  <si>
    <t>4-5</t>
  </si>
  <si>
    <t>2-4</t>
  </si>
  <si>
    <t>1-2</t>
  </si>
  <si>
    <t>2-5</t>
  </si>
  <si>
    <t>3-4</t>
  </si>
  <si>
    <t>1-6</t>
  </si>
  <si>
    <t>1-5</t>
  </si>
  <si>
    <t>5-6</t>
  </si>
  <si>
    <t>4-6</t>
  </si>
  <si>
    <t>3-6</t>
  </si>
  <si>
    <t>PJ</t>
  </si>
  <si>
    <t>PG</t>
  </si>
  <si>
    <t>PP</t>
  </si>
  <si>
    <t>pts</t>
  </si>
  <si>
    <t>CONTROL FCTT</t>
  </si>
  <si>
    <t xml:space="preserve">Grup: </t>
  </si>
  <si>
    <t>GR.6</t>
  </si>
  <si>
    <t>GR.5</t>
  </si>
  <si>
    <t>GR.4</t>
  </si>
  <si>
    <t>GR.3</t>
  </si>
  <si>
    <t>Clasificacion provisional.</t>
  </si>
  <si>
    <t>4</t>
  </si>
  <si>
    <t>5</t>
  </si>
  <si>
    <t>1</t>
  </si>
  <si>
    <t>2</t>
  </si>
  <si>
    <t>6</t>
  </si>
  <si>
    <t>3</t>
  </si>
  <si>
    <t>jugador a</t>
  </si>
  <si>
    <t>jugador b</t>
  </si>
  <si>
    <t>ARB -&gt;</t>
  </si>
  <si>
    <t>Celebrat a:</t>
  </si>
  <si>
    <t>El dia:</t>
  </si>
  <si>
    <t>A les:</t>
  </si>
  <si>
    <t>Competició</t>
  </si>
  <si>
    <t>Temporada:</t>
  </si>
  <si>
    <t>Jugadors</t>
  </si>
  <si>
    <t>Clubs</t>
  </si>
  <si>
    <t>3np</t>
  </si>
  <si>
    <t>3 - np</t>
  </si>
  <si>
    <t>a</t>
  </si>
  <si>
    <t>30</t>
  </si>
  <si>
    <t>3 - 0</t>
  </si>
  <si>
    <t>31</t>
  </si>
  <si>
    <t>3 - 1</t>
  </si>
  <si>
    <t>3 - 2</t>
  </si>
  <si>
    <t>32</t>
  </si>
  <si>
    <t>np3</t>
  </si>
  <si>
    <t>np - 3</t>
  </si>
  <si>
    <t>b</t>
  </si>
  <si>
    <t>03</t>
  </si>
  <si>
    <t>0 - 3</t>
  </si>
  <si>
    <t>13</t>
  </si>
  <si>
    <t>1 - 3</t>
  </si>
  <si>
    <t>23</t>
  </si>
  <si>
    <t>2 - 3</t>
  </si>
  <si>
    <t xml:space="preserve"> </t>
  </si>
  <si>
    <t>np</t>
  </si>
  <si>
    <t>Federació Catalana de Tennis de Taula</t>
  </si>
  <si>
    <t>C/ Duquessa d'Orleans, 29</t>
  </si>
  <si>
    <t>08034 Barcelona. Tel. 93 280 03 00 - Fax. 93 280 35 42</t>
  </si>
  <si>
    <t>(*)  Codis: 3np= "3-np"; 30= "3-0"; 31= "3-1"; 32= "3-2"; np3= "np-3"; 03= "0-3"; 13= "1-3"; 23= "2-3"</t>
  </si>
  <si>
    <t>Codis</t>
  </si>
  <si>
    <t xml:space="preserve">www.fctt.org  -  www.fctt.cat  -  fctt@fctt.org    </t>
  </si>
  <si>
    <t>ver. 2010</t>
  </si>
  <si>
    <t>BORGES</t>
  </si>
  <si>
    <t>CAMPIONAT PROVINCIAL</t>
  </si>
  <si>
    <t>1/4 FINAL</t>
  </si>
  <si>
    <t>1/2 FINAL</t>
  </si>
  <si>
    <t>FINAL</t>
  </si>
  <si>
    <t>CAMPIÓ</t>
  </si>
  <si>
    <t>SEGON</t>
  </si>
  <si>
    <t>TERCER</t>
  </si>
  <si>
    <t>perdedor A</t>
  </si>
  <si>
    <t>perdedor B</t>
  </si>
  <si>
    <t>QUART</t>
  </si>
  <si>
    <t>CINQUÈ</t>
  </si>
  <si>
    <t>perdedor C</t>
  </si>
  <si>
    <t>perdedor D</t>
  </si>
  <si>
    <t>perdedor E</t>
  </si>
  <si>
    <t>perdedor F</t>
  </si>
  <si>
    <t>perdedor G</t>
  </si>
  <si>
    <t>perdedor H</t>
  </si>
  <si>
    <t>SISÈ</t>
  </si>
  <si>
    <t>SETÈ</t>
  </si>
  <si>
    <t>VUITÈ</t>
  </si>
  <si>
    <t>CTT Borges</t>
  </si>
  <si>
    <t>T8</t>
  </si>
  <si>
    <t xml:space="preserve">3r i 4t lloc </t>
  </si>
  <si>
    <t>Horari</t>
  </si>
  <si>
    <t>Taula 1</t>
  </si>
  <si>
    <t>Taula 2</t>
  </si>
  <si>
    <t>Taula 3</t>
  </si>
  <si>
    <t>Taula 4</t>
  </si>
  <si>
    <t>Taula 5</t>
  </si>
  <si>
    <t>Taula 6</t>
  </si>
  <si>
    <t>Taula 7</t>
  </si>
  <si>
    <t>Taula 8</t>
  </si>
  <si>
    <t>T5</t>
  </si>
  <si>
    <t>T6</t>
  </si>
  <si>
    <t>T7</t>
  </si>
  <si>
    <t>D  T6</t>
  </si>
  <si>
    <t>E   T7</t>
  </si>
  <si>
    <t>F  T8</t>
  </si>
  <si>
    <t>A T5</t>
  </si>
  <si>
    <t>B T6</t>
  </si>
  <si>
    <t>G   T7</t>
  </si>
  <si>
    <t>H   T8</t>
  </si>
  <si>
    <t>Centre de tecnificació</t>
  </si>
  <si>
    <t>14/15</t>
  </si>
  <si>
    <t>Centre de Tecnificació</t>
  </si>
  <si>
    <t>GRUP  INFANTIL  1</t>
  </si>
  <si>
    <t>GRUP  INFANTIL  2</t>
  </si>
  <si>
    <t>GRUP  INFANTIL  3</t>
  </si>
  <si>
    <t>GRUP  INFANTIL  4</t>
  </si>
  <si>
    <t>1/4 INFANTIL (1-8)</t>
  </si>
  <si>
    <t>1/4 INFANTIL  (1-8)</t>
  </si>
  <si>
    <t>1/4 INFANTIL (9-14)</t>
  </si>
  <si>
    <t>1/2 INFANTIL  (1.8)</t>
  </si>
  <si>
    <t>1/2 INFANTIL (9-14)</t>
  </si>
  <si>
    <t>Final Infantil</t>
  </si>
  <si>
    <t>3r i 4t lloc Infantil</t>
  </si>
  <si>
    <t>5è i 6è lloc Infantil</t>
  </si>
  <si>
    <t>7è i 8è lloc Infantil</t>
  </si>
  <si>
    <t>9è i 10è lloc Infantil</t>
  </si>
  <si>
    <t>11è i 12è lloc Infantil</t>
  </si>
  <si>
    <t>13è i 14è lloc Infantil</t>
  </si>
  <si>
    <t>1/4 D. Infantil</t>
  </si>
  <si>
    <t>1/2 D. Infantil</t>
  </si>
  <si>
    <t>del 5è al 8è D. Infantil</t>
  </si>
  <si>
    <t>Final D. Infantil</t>
  </si>
  <si>
    <t>3r i 4t llocD. Infantil</t>
  </si>
  <si>
    <t>5è i 6è lloc D.  Infantil</t>
  </si>
  <si>
    <t>7è i 8è lloc D. Infantil</t>
  </si>
  <si>
    <t>CAMPIONATS PROVINCIALS D'EDATS INFANTIL I BENJAMÍ</t>
  </si>
  <si>
    <t>BENJAMI GRUP 1</t>
  </si>
  <si>
    <t>BENJAMI GRUP 2</t>
  </si>
  <si>
    <t>BENJAMÍ</t>
  </si>
  <si>
    <t>Joel Rubio</t>
  </si>
  <si>
    <t>Hervé Claret</t>
  </si>
  <si>
    <t>Laura Magriñà</t>
  </si>
  <si>
    <t>Nel Vilella</t>
  </si>
  <si>
    <t>Marc Martínez</t>
  </si>
  <si>
    <t>CTT Encamp</t>
  </si>
  <si>
    <t>Èric Torné</t>
  </si>
  <si>
    <t xml:space="preserve">Joan Carné </t>
  </si>
  <si>
    <t>Cesc Carrera</t>
  </si>
  <si>
    <t>CTT Mollerussa</t>
  </si>
  <si>
    <t>Marçal Bellet</t>
  </si>
  <si>
    <t xml:space="preserve">Sergi Llanes </t>
  </si>
  <si>
    <t>CTT Castellnou</t>
  </si>
  <si>
    <t>Benjamí</t>
  </si>
  <si>
    <t>7 i 8</t>
  </si>
  <si>
    <t>1r Grup 2</t>
  </si>
  <si>
    <t>4t  G 2</t>
  </si>
  <si>
    <t>3r G 1</t>
  </si>
  <si>
    <t>1er  G 1ª</t>
  </si>
  <si>
    <t>2n  G  2ª</t>
  </si>
  <si>
    <t>2n G 1</t>
  </si>
  <si>
    <t>3r  G  2</t>
  </si>
  <si>
    <t>4t G 1</t>
  </si>
  <si>
    <t xml:space="preserve">  C  T5</t>
  </si>
  <si>
    <t>nove</t>
  </si>
  <si>
    <t>desè</t>
  </si>
  <si>
    <t>POSICIONS 1 AL 10 - BENJAMÍ</t>
  </si>
  <si>
    <t>3r i 4t</t>
  </si>
  <si>
    <t>Joel Rubio / Èric Torné</t>
  </si>
  <si>
    <t>Hervé Claret/ Joan Carné</t>
  </si>
  <si>
    <t>Laura Magriñà/ Marc Martínez</t>
  </si>
  <si>
    <t>Nel Vilella/ Marçal Bellet</t>
  </si>
  <si>
    <t>Sergi Llanes/ Cesc Carrera</t>
  </si>
  <si>
    <t>PROVA INDIVIDUAL</t>
  </si>
  <si>
    <t>BENJAMI</t>
  </si>
  <si>
    <t>DOBLES   BENJAMINS</t>
  </si>
  <si>
    <t>1/4 Benjamí</t>
  </si>
  <si>
    <t xml:space="preserve">Previa dobles </t>
  </si>
  <si>
    <t>1/2 Benjamí (1-4)</t>
  </si>
  <si>
    <t>1/2 D. Benjami</t>
  </si>
  <si>
    <t>FINAL DOBLES</t>
  </si>
  <si>
    <t>3r i 4t Dobles</t>
  </si>
  <si>
    <t>FINAL Benjamí</t>
  </si>
  <si>
    <t>5è i 6è lloc Benjamí</t>
  </si>
  <si>
    <t>7è i 8è lloc benjamí</t>
  </si>
  <si>
    <t>Taula 9</t>
  </si>
  <si>
    <t>9è i 10è  lloc benjamí</t>
  </si>
  <si>
    <t>5 . 6</t>
  </si>
  <si>
    <t>T9</t>
  </si>
  <si>
    <t xml:space="preserve">       T5</t>
  </si>
  <si>
    <r>
      <rPr>
        <b/>
        <sz val="8"/>
        <rFont val="Arial"/>
        <family val="2"/>
      </rPr>
      <t xml:space="preserve">12:00  </t>
    </r>
    <r>
      <rPr>
        <sz val="10"/>
        <rFont val="Arial"/>
        <family val="2"/>
      </rPr>
      <t xml:space="preserve">     </t>
    </r>
    <r>
      <rPr>
        <b/>
        <sz val="8"/>
        <rFont val="Arial"/>
        <family val="2"/>
      </rPr>
      <t xml:space="preserve"> T6</t>
    </r>
  </si>
  <si>
    <t>quart</t>
  </si>
  <si>
    <t>cinquè</t>
  </si>
  <si>
    <t>CAMPIONAT PROVINCIAL  BENJAMÍ - LES  BORGES BLANQUES  28/2/2015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</si>
</sst>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#,##0\ &quot;$&quot;;\-#,##0\ &quot;$&quot;"/>
    <numFmt numFmtId="174" formatCode="#,##0\ &quot;$&quot;;[Red]\-#,##0\ &quot;$&quot;"/>
    <numFmt numFmtId="175" formatCode="#,##0.00\ &quot;$&quot;;\-#,##0.00\ &quot;$&quot;"/>
    <numFmt numFmtId="176" formatCode="#,##0.00\ &quot;$&quot;;[Red]\-#,##0.00\ &quot;$&quot;"/>
    <numFmt numFmtId="177" formatCode="_-* #,##0\ &quot;$&quot;_-;\-* #,##0\ &quot;$&quot;_-;_-* &quot;-&quot;\ &quot;$&quot;_-;_-@_-"/>
    <numFmt numFmtId="178" formatCode="_-* #,##0\ _$_-;\-* #,##0\ _$_-;_-* &quot;-&quot;\ _$_-;_-@_-"/>
    <numFmt numFmtId="179" formatCode="_-* #,##0.00\ &quot;$&quot;_-;\-* #,##0.00\ &quot;$&quot;_-;_-* &quot;-&quot;??\ &quot;$&quot;_-;_-@_-"/>
    <numFmt numFmtId="180" formatCode="_-* #,##0.00\ _$_-;\-* #,##0.00\ _$_-;_-* &quot;-&quot;??\ _$_-;_-@_-"/>
    <numFmt numFmtId="181" formatCode="0.0"/>
    <numFmt numFmtId="182" formatCode="dd\-mm\-yy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8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erlin Sans FB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0"/>
      <color indexed="9"/>
      <name val="Arial"/>
      <family val="2"/>
    </font>
    <font>
      <sz val="8"/>
      <color indexed="17"/>
      <name val="Arial Narrow"/>
      <family val="2"/>
    </font>
    <font>
      <b/>
      <sz val="10"/>
      <color indexed="9"/>
      <name val="Berlin Sans FB"/>
      <family val="2"/>
    </font>
    <font>
      <sz val="7"/>
      <name val="Arial"/>
      <family val="2"/>
    </font>
    <font>
      <sz val="5"/>
      <color indexed="13"/>
      <name val="Arial"/>
      <family val="2"/>
    </font>
    <font>
      <sz val="9"/>
      <color indexed="54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sz val="20"/>
      <name val="Arial"/>
      <family val="2"/>
    </font>
    <font>
      <b/>
      <sz val="8"/>
      <color indexed="17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6"/>
      <color indexed="8"/>
      <name val="Arial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36"/>
      <name val="Arial"/>
      <family val="2"/>
    </font>
    <font>
      <b/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6"/>
      <color theme="1"/>
      <name val="Arial"/>
      <family val="2"/>
    </font>
    <font>
      <b/>
      <sz val="8"/>
      <color theme="6" tint="-0.24997000396251678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rgb="FF7030A0"/>
      <name val="Arial"/>
      <family val="2"/>
    </font>
    <font>
      <b/>
      <sz val="8"/>
      <color rgb="FF7030A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theme="1" tint="0.04998999834060669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366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justify" vertical="center"/>
      <protection/>
    </xf>
    <xf numFmtId="0" fontId="8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center"/>
      <protection/>
    </xf>
    <xf numFmtId="0" fontId="12" fillId="35" borderId="11" xfId="0" applyFont="1" applyFill="1" applyBorder="1" applyAlignment="1" applyProtection="1">
      <alignment/>
      <protection/>
    </xf>
    <xf numFmtId="0" fontId="20" fillId="36" borderId="0" xfId="0" applyFont="1" applyFill="1" applyAlignment="1" applyProtection="1">
      <alignment/>
      <protection/>
    </xf>
    <xf numFmtId="0" fontId="20" fillId="36" borderId="0" xfId="0" applyFont="1" applyFill="1" applyAlignment="1" applyProtection="1" quotePrefix="1">
      <alignment/>
      <protection/>
    </xf>
    <xf numFmtId="0" fontId="12" fillId="37" borderId="11" xfId="0" applyFont="1" applyFill="1" applyBorder="1" applyAlignment="1" applyProtection="1">
      <alignment/>
      <protection/>
    </xf>
    <xf numFmtId="0" fontId="12" fillId="38" borderId="12" xfId="0" applyFont="1" applyFill="1" applyBorder="1" applyAlignment="1" applyProtection="1">
      <alignment/>
      <protection/>
    </xf>
    <xf numFmtId="0" fontId="12" fillId="38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8" fillId="36" borderId="13" xfId="0" applyFont="1" applyFill="1" applyBorder="1" applyAlignment="1" applyProtection="1">
      <alignment horizontal="left"/>
      <protection/>
    </xf>
    <xf numFmtId="0" fontId="8" fillId="36" borderId="14" xfId="0" applyFont="1" applyFill="1" applyBorder="1" applyAlignment="1" applyProtection="1">
      <alignment horizontal="left"/>
      <protection/>
    </xf>
    <xf numFmtId="0" fontId="8" fillId="36" borderId="15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6" fillId="39" borderId="19" xfId="0" applyFont="1" applyFill="1" applyBorder="1" applyAlignment="1">
      <alignment vertic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39" borderId="20" xfId="0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6" fontId="6" fillId="0" borderId="0" xfId="0" applyNumberFormat="1" applyFont="1" applyBorder="1" applyAlignment="1">
      <alignment horizontal="left"/>
    </xf>
    <xf numFmtId="20" fontId="6" fillId="0" borderId="0" xfId="0" applyNumberFormat="1" applyFont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right"/>
      <protection locked="0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39" borderId="23" xfId="0" applyFont="1" applyFill="1" applyBorder="1" applyAlignment="1" applyProtection="1">
      <alignment/>
      <protection locked="0"/>
    </xf>
    <xf numFmtId="20" fontId="6" fillId="0" borderId="0" xfId="0" applyNumberFormat="1" applyFont="1" applyBorder="1" applyAlignment="1" applyProtection="1">
      <alignment horizontal="centerContinuous"/>
      <protection locked="0"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" fontId="6" fillId="0" borderId="0" xfId="0" applyNumberFormat="1" applyFont="1" applyBorder="1" applyAlignment="1">
      <alignment/>
    </xf>
    <xf numFmtId="20" fontId="6" fillId="0" borderId="22" xfId="0" applyNumberFormat="1" applyFont="1" applyBorder="1" applyAlignment="1" applyProtection="1">
      <alignment horizontal="right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24" xfId="0" applyBorder="1" applyAlignment="1">
      <alignment/>
    </xf>
    <xf numFmtId="0" fontId="8" fillId="0" borderId="24" xfId="0" applyFont="1" applyBorder="1" applyAlignment="1">
      <alignment/>
    </xf>
    <xf numFmtId="0" fontId="0" fillId="0" borderId="0" xfId="54" applyProtection="1">
      <alignment/>
      <protection/>
    </xf>
    <xf numFmtId="0" fontId="24" fillId="0" borderId="0" xfId="54" applyFont="1" applyFill="1" applyBorder="1" applyAlignment="1" applyProtection="1">
      <alignment horizontal="center"/>
      <protection/>
    </xf>
    <xf numFmtId="0" fontId="6" fillId="0" borderId="0" xfId="54" applyFont="1" applyAlignment="1" applyProtection="1">
      <alignment vertical="center"/>
      <protection/>
    </xf>
    <xf numFmtId="0" fontId="9" fillId="39" borderId="0" xfId="54" applyFont="1" applyFill="1" applyAlignment="1" applyProtection="1">
      <alignment vertical="center"/>
      <protection/>
    </xf>
    <xf numFmtId="0" fontId="0" fillId="0" borderId="0" xfId="54" applyFill="1" applyProtection="1">
      <alignment/>
      <protection/>
    </xf>
    <xf numFmtId="0" fontId="0" fillId="0" borderId="24" xfId="54" applyBorder="1" applyProtection="1">
      <alignment/>
      <protection/>
    </xf>
    <xf numFmtId="0" fontId="0" fillId="0" borderId="25" xfId="54" applyBorder="1" applyProtection="1">
      <alignment/>
      <protection/>
    </xf>
    <xf numFmtId="16" fontId="6" fillId="0" borderId="0" xfId="54" applyNumberFormat="1" applyFont="1" applyBorder="1" applyAlignment="1" applyProtection="1">
      <alignment horizontal="left"/>
      <protection/>
    </xf>
    <xf numFmtId="20" fontId="6" fillId="0" borderId="0" xfId="54" applyNumberFormat="1" applyFont="1" applyBorder="1" applyAlignment="1" applyProtection="1">
      <alignment horizontal="center"/>
      <protection/>
    </xf>
    <xf numFmtId="0" fontId="6" fillId="0" borderId="22" xfId="54" applyFont="1" applyBorder="1" applyAlignment="1" applyProtection="1">
      <alignment horizontal="right"/>
      <protection/>
    </xf>
    <xf numFmtId="0" fontId="0" fillId="0" borderId="0" xfId="54" applyBorder="1" applyProtection="1">
      <alignment/>
      <protection/>
    </xf>
    <xf numFmtId="0" fontId="6" fillId="0" borderId="20" xfId="54" applyFont="1" applyBorder="1" applyAlignment="1" applyProtection="1">
      <alignment vertical="center"/>
      <protection/>
    </xf>
    <xf numFmtId="0" fontId="0" fillId="40" borderId="0" xfId="54" applyFill="1" applyProtection="1">
      <alignment/>
      <protection/>
    </xf>
    <xf numFmtId="0" fontId="0" fillId="0" borderId="22" xfId="54" applyBorder="1" applyProtection="1">
      <alignment/>
      <protection/>
    </xf>
    <xf numFmtId="0" fontId="0" fillId="0" borderId="20" xfId="54" applyBorder="1" applyProtection="1">
      <alignment/>
      <protection/>
    </xf>
    <xf numFmtId="0" fontId="9" fillId="39" borderId="23" xfId="54" applyFont="1" applyFill="1" applyBorder="1" applyAlignment="1" applyProtection="1">
      <alignment vertical="center"/>
      <protection/>
    </xf>
    <xf numFmtId="0" fontId="0" fillId="0" borderId="26" xfId="54" applyBorder="1" applyProtection="1">
      <alignment/>
      <protection/>
    </xf>
    <xf numFmtId="0" fontId="9" fillId="39" borderId="26" xfId="54" applyFont="1" applyFill="1" applyBorder="1" applyAlignment="1" applyProtection="1">
      <alignment vertical="center"/>
      <protection/>
    </xf>
    <xf numFmtId="0" fontId="0" fillId="0" borderId="27" xfId="54" applyBorder="1" applyProtection="1">
      <alignment/>
      <protection/>
    </xf>
    <xf numFmtId="0" fontId="0" fillId="0" borderId="28" xfId="54" applyBorder="1" applyProtection="1">
      <alignment/>
      <protection/>
    </xf>
    <xf numFmtId="0" fontId="6" fillId="0" borderId="28" xfId="54" applyFont="1" applyBorder="1" applyAlignment="1" applyProtection="1">
      <alignment horizontal="right"/>
      <protection/>
    </xf>
    <xf numFmtId="0" fontId="9" fillId="39" borderId="29" xfId="54" applyFont="1" applyFill="1" applyBorder="1" applyAlignment="1" applyProtection="1">
      <alignment vertical="center"/>
      <protection/>
    </xf>
    <xf numFmtId="0" fontId="6" fillId="0" borderId="0" xfId="54" applyFont="1" applyBorder="1" applyAlignment="1" applyProtection="1">
      <alignment vertical="center"/>
      <protection/>
    </xf>
    <xf numFmtId="0" fontId="0" fillId="0" borderId="29" xfId="54" applyBorder="1" applyProtection="1">
      <alignment/>
      <protection/>
    </xf>
    <xf numFmtId="0" fontId="0" fillId="36" borderId="30" xfId="54" applyFill="1" applyBorder="1" applyProtection="1">
      <alignment/>
      <protection/>
    </xf>
    <xf numFmtId="0" fontId="0" fillId="41" borderId="0" xfId="54" applyFill="1" applyBorder="1" applyProtection="1">
      <alignment/>
      <protection/>
    </xf>
    <xf numFmtId="0" fontId="1" fillId="41" borderId="0" xfId="54" applyFont="1" applyFill="1" applyBorder="1" applyAlignment="1" applyProtection="1">
      <alignment horizontal="center"/>
      <protection/>
    </xf>
    <xf numFmtId="0" fontId="6" fillId="41" borderId="0" xfId="54" applyFont="1" applyFill="1" applyBorder="1" applyProtection="1">
      <alignment/>
      <protection/>
    </xf>
    <xf numFmtId="0" fontId="1" fillId="41" borderId="0" xfId="54" applyFont="1" applyFill="1" applyBorder="1" applyProtection="1">
      <alignment/>
      <protection/>
    </xf>
    <xf numFmtId="0" fontId="6" fillId="41" borderId="0" xfId="54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20" fontId="6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20" fontId="6" fillId="0" borderId="0" xfId="0" applyNumberFormat="1" applyFont="1" applyBorder="1" applyAlignment="1">
      <alignment/>
    </xf>
    <xf numFmtId="0" fontId="73" fillId="0" borderId="0" xfId="0" applyFont="1" applyFill="1" applyAlignment="1">
      <alignment/>
    </xf>
    <xf numFmtId="0" fontId="0" fillId="42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" fontId="7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1" xfId="54" applyBorder="1" applyProtection="1">
      <alignment/>
      <protection/>
    </xf>
    <xf numFmtId="0" fontId="0" fillId="0" borderId="32" xfId="54" applyBorder="1" applyProtection="1">
      <alignment/>
      <protection/>
    </xf>
    <xf numFmtId="0" fontId="0" fillId="0" borderId="33" xfId="54" applyBorder="1" applyProtection="1">
      <alignment/>
      <protection/>
    </xf>
    <xf numFmtId="0" fontId="0" fillId="0" borderId="34" xfId="54" applyBorder="1" applyProtection="1">
      <alignment/>
      <protection/>
    </xf>
    <xf numFmtId="0" fontId="0" fillId="0" borderId="35" xfId="54" applyBorder="1" applyProtection="1">
      <alignment/>
      <protection/>
    </xf>
    <xf numFmtId="0" fontId="6" fillId="39" borderId="36" xfId="0" applyFont="1" applyFill="1" applyBorder="1" applyAlignment="1">
      <alignment horizontal="left" vertical="center"/>
    </xf>
    <xf numFmtId="0" fontId="6" fillId="39" borderId="37" xfId="0" applyFont="1" applyFill="1" applyBorder="1" applyAlignment="1">
      <alignment horizontal="right" vertical="center"/>
    </xf>
    <xf numFmtId="0" fontId="78" fillId="0" borderId="0" xfId="54" applyFont="1" applyProtection="1">
      <alignment/>
      <protection/>
    </xf>
    <xf numFmtId="0" fontId="78" fillId="39" borderId="0" xfId="54" applyFont="1" applyFill="1" applyAlignment="1" applyProtection="1">
      <alignment horizontal="center"/>
      <protection/>
    </xf>
    <xf numFmtId="0" fontId="1" fillId="43" borderId="0" xfId="54" applyFont="1" applyFill="1" applyProtection="1">
      <alignment/>
      <protection/>
    </xf>
    <xf numFmtId="0" fontId="1" fillId="43" borderId="35" xfId="54" applyFont="1" applyFill="1" applyBorder="1" applyProtection="1">
      <alignment/>
      <protection/>
    </xf>
    <xf numFmtId="0" fontId="0" fillId="0" borderId="38" xfId="54" applyBorder="1" applyProtection="1">
      <alignment/>
      <protection/>
    </xf>
    <xf numFmtId="0" fontId="79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6" fillId="0" borderId="33" xfId="54" applyFont="1" applyBorder="1" applyAlignment="1" applyProtection="1">
      <alignment horizontal="center"/>
      <protection/>
    </xf>
    <xf numFmtId="0" fontId="0" fillId="0" borderId="39" xfId="54" applyBorder="1" applyProtection="1">
      <alignment/>
      <protection/>
    </xf>
    <xf numFmtId="0" fontId="0" fillId="41" borderId="0" xfId="54" applyFill="1" applyBorder="1" applyAlignment="1" applyProtection="1">
      <alignment horizontal="center"/>
      <protection/>
    </xf>
    <xf numFmtId="14" fontId="25" fillId="0" borderId="0" xfId="54" applyNumberFormat="1" applyFont="1" applyFill="1" applyBorder="1" applyAlignment="1" applyProtection="1">
      <alignment horizontal="center" vertical="center"/>
      <protection/>
    </xf>
    <xf numFmtId="0" fontId="24" fillId="41" borderId="0" xfId="54" applyFont="1" applyFill="1" applyBorder="1" applyAlignment="1" applyProtection="1">
      <alignment horizontal="center"/>
      <protection/>
    </xf>
    <xf numFmtId="0" fontId="8" fillId="36" borderId="16" xfId="0" applyFont="1" applyFill="1" applyBorder="1" applyAlignment="1" applyProtection="1">
      <alignment horizontal="center" vertical="center"/>
      <protection/>
    </xf>
    <xf numFmtId="0" fontId="8" fillId="36" borderId="17" xfId="0" applyFont="1" applyFill="1" applyBorder="1" applyAlignment="1" applyProtection="1">
      <alignment horizontal="center" vertical="center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8" fillId="44" borderId="16" xfId="0" applyFont="1" applyFill="1" applyBorder="1" applyAlignment="1" applyProtection="1">
      <alignment horizontal="center" vertical="center"/>
      <protection/>
    </xf>
    <xf numFmtId="0" fontId="8" fillId="44" borderId="17" xfId="0" applyFont="1" applyFill="1" applyBorder="1" applyAlignment="1" applyProtection="1">
      <alignment horizontal="center" vertical="center"/>
      <protection/>
    </xf>
    <xf numFmtId="0" fontId="8" fillId="44" borderId="18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left" vertical="top"/>
      <protection/>
    </xf>
    <xf numFmtId="0" fontId="12" fillId="0" borderId="14" xfId="0" applyFont="1" applyFill="1" applyBorder="1" applyAlignment="1" applyProtection="1">
      <alignment horizontal="left" vertical="top"/>
      <protection/>
    </xf>
    <xf numFmtId="0" fontId="12" fillId="0" borderId="15" xfId="0" applyFont="1" applyFill="1" applyBorder="1" applyAlignment="1" applyProtection="1">
      <alignment horizontal="left" vertical="top"/>
      <protection/>
    </xf>
    <xf numFmtId="0" fontId="19" fillId="33" borderId="16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49" fontId="0" fillId="0" borderId="40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Font="1" applyBorder="1" applyAlignment="1" applyProtection="1">
      <alignment horizontal="center" vertical="center"/>
      <protection locked="0"/>
    </xf>
    <xf numFmtId="49" fontId="7" fillId="39" borderId="42" xfId="0" applyNumberFormat="1" applyFont="1" applyFill="1" applyBorder="1" applyAlignment="1" applyProtection="1">
      <alignment horizontal="center" vertical="center"/>
      <protection/>
    </xf>
    <xf numFmtId="49" fontId="7" fillId="39" borderId="43" xfId="0" applyNumberFormat="1" applyFont="1" applyFill="1" applyBorder="1" applyAlignment="1" applyProtection="1">
      <alignment horizontal="center" vertical="center"/>
      <protection/>
    </xf>
    <xf numFmtId="49" fontId="7" fillId="39" borderId="44" xfId="0" applyNumberFormat="1" applyFont="1" applyFill="1" applyBorder="1" applyAlignment="1" applyProtection="1">
      <alignment horizontal="center" vertical="center"/>
      <protection/>
    </xf>
    <xf numFmtId="49" fontId="7" fillId="39" borderId="45" xfId="0" applyNumberFormat="1" applyFont="1" applyFill="1" applyBorder="1" applyAlignment="1" applyProtection="1">
      <alignment horizontal="center" vertical="center"/>
      <protection/>
    </xf>
    <xf numFmtId="49" fontId="7" fillId="39" borderId="0" xfId="0" applyNumberFormat="1" applyFont="1" applyFill="1" applyBorder="1" applyAlignment="1" applyProtection="1">
      <alignment horizontal="center" vertical="center"/>
      <protection/>
    </xf>
    <xf numFmtId="49" fontId="7" fillId="39" borderId="12" xfId="0" applyNumberFormat="1" applyFont="1" applyFill="1" applyBorder="1" applyAlignment="1" applyProtection="1">
      <alignment horizontal="center" vertical="center"/>
      <protection/>
    </xf>
    <xf numFmtId="49" fontId="7" fillId="39" borderId="46" xfId="0" applyNumberFormat="1" applyFont="1" applyFill="1" applyBorder="1" applyAlignment="1" applyProtection="1">
      <alignment horizontal="center" vertical="center"/>
      <protection/>
    </xf>
    <xf numFmtId="49" fontId="7" fillId="39" borderId="10" xfId="0" applyNumberFormat="1" applyFont="1" applyFill="1" applyBorder="1" applyAlignment="1" applyProtection="1">
      <alignment horizontal="center" vertical="center"/>
      <protection/>
    </xf>
    <xf numFmtId="49" fontId="7" fillId="39" borderId="47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12" fillId="0" borderId="12" xfId="0" applyFont="1" applyFill="1" applyBorder="1" applyAlignment="1" applyProtection="1">
      <alignment horizontal="left" vertical="top"/>
      <protection/>
    </xf>
    <xf numFmtId="0" fontId="12" fillId="0" borderId="46" xfId="0" applyFont="1" applyFill="1" applyBorder="1" applyAlignment="1" applyProtection="1">
      <alignment horizontal="left" vertical="top"/>
      <protection/>
    </xf>
    <xf numFmtId="0" fontId="12" fillId="0" borderId="10" xfId="0" applyFont="1" applyFill="1" applyBorder="1" applyAlignment="1" applyProtection="1">
      <alignment horizontal="left" vertical="top"/>
      <protection/>
    </xf>
    <xf numFmtId="0" fontId="12" fillId="0" borderId="47" xfId="0" applyFont="1" applyFill="1" applyBorder="1" applyAlignment="1" applyProtection="1">
      <alignment horizontal="left" vertical="top"/>
      <protection/>
    </xf>
    <xf numFmtId="0" fontId="12" fillId="45" borderId="0" xfId="0" applyFont="1" applyFill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12" xfId="0" applyFont="1" applyBorder="1" applyAlignment="1" applyProtection="1">
      <alignment horizontal="left" vertical="top"/>
      <protection/>
    </xf>
    <xf numFmtId="0" fontId="7" fillId="0" borderId="48" xfId="0" applyFont="1" applyBorder="1" applyAlignment="1" applyProtection="1">
      <alignment horizontal="left" vertical="top"/>
      <protection/>
    </xf>
    <xf numFmtId="0" fontId="7" fillId="0" borderId="49" xfId="0" applyFont="1" applyBorder="1" applyAlignment="1" applyProtection="1">
      <alignment horizontal="left" vertical="top"/>
      <protection/>
    </xf>
    <xf numFmtId="0" fontId="7" fillId="0" borderId="50" xfId="0" applyFont="1" applyBorder="1" applyAlignment="1" applyProtection="1">
      <alignment horizontal="left" vertical="top"/>
      <protection/>
    </xf>
    <xf numFmtId="49" fontId="7" fillId="39" borderId="51" xfId="0" applyNumberFormat="1" applyFont="1" applyFill="1" applyBorder="1" applyAlignment="1" applyProtection="1">
      <alignment horizontal="center" vertical="center"/>
      <protection/>
    </xf>
    <xf numFmtId="49" fontId="7" fillId="39" borderId="52" xfId="0" applyNumberFormat="1" applyFont="1" applyFill="1" applyBorder="1" applyAlignment="1" applyProtection="1">
      <alignment horizontal="center" vertical="center"/>
      <protection/>
    </xf>
    <xf numFmtId="49" fontId="7" fillId="39" borderId="48" xfId="0" applyNumberFormat="1" applyFont="1" applyFill="1" applyBorder="1" applyAlignment="1" applyProtection="1">
      <alignment horizontal="center" vertical="center"/>
      <protection/>
    </xf>
    <xf numFmtId="49" fontId="7" fillId="39" borderId="49" xfId="0" applyNumberFormat="1" applyFont="1" applyFill="1" applyBorder="1" applyAlignment="1" applyProtection="1">
      <alignment horizontal="center" vertical="center"/>
      <protection/>
    </xf>
    <xf numFmtId="49" fontId="7" fillId="39" borderId="53" xfId="0" applyNumberFormat="1" applyFont="1" applyFill="1" applyBorder="1" applyAlignment="1" applyProtection="1">
      <alignment horizontal="center" vertical="center"/>
      <protection/>
    </xf>
    <xf numFmtId="0" fontId="0" fillId="46" borderId="16" xfId="0" applyFont="1" applyFill="1" applyBorder="1" applyAlignment="1" applyProtection="1">
      <alignment horizontal="center"/>
      <protection/>
    </xf>
    <xf numFmtId="0" fontId="0" fillId="46" borderId="18" xfId="0" applyFont="1" applyFill="1" applyBorder="1" applyAlignment="1" applyProtection="1">
      <alignment horizontal="center"/>
      <protection/>
    </xf>
    <xf numFmtId="0" fontId="17" fillId="34" borderId="11" xfId="0" applyFont="1" applyFill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49" fontId="7" fillId="39" borderId="50" xfId="0" applyNumberFormat="1" applyFont="1" applyFill="1" applyBorder="1" applyAlignment="1" applyProtection="1">
      <alignment horizontal="center" vertical="center"/>
      <protection/>
    </xf>
    <xf numFmtId="49" fontId="0" fillId="0" borderId="54" xfId="0" applyNumberFormat="1" applyFont="1" applyBorder="1" applyAlignment="1" applyProtection="1">
      <alignment horizontal="center" vertical="center"/>
      <protection locked="0"/>
    </xf>
    <xf numFmtId="49" fontId="0" fillId="0" borderId="55" xfId="0" applyNumberFormat="1" applyFont="1" applyBorder="1" applyAlignment="1" applyProtection="1">
      <alignment horizontal="center" vertical="center"/>
      <protection locked="0"/>
    </xf>
    <xf numFmtId="49" fontId="0" fillId="0" borderId="56" xfId="0" applyNumberFormat="1" applyFont="1" applyBorder="1" applyAlignment="1" applyProtection="1">
      <alignment horizontal="center" vertical="center"/>
      <protection locked="0"/>
    </xf>
    <xf numFmtId="49" fontId="0" fillId="0" borderId="57" xfId="0" applyNumberFormat="1" applyFont="1" applyBorder="1" applyAlignment="1" applyProtection="1">
      <alignment horizontal="center" vertical="center"/>
      <protection locked="0"/>
    </xf>
    <xf numFmtId="49" fontId="7" fillId="39" borderId="58" xfId="0" applyNumberFormat="1" applyFont="1" applyFill="1" applyBorder="1" applyAlignment="1" applyProtection="1">
      <alignment horizontal="center" vertical="center"/>
      <protection/>
    </xf>
    <xf numFmtId="49" fontId="18" fillId="47" borderId="45" xfId="0" applyNumberFormat="1" applyFont="1" applyFill="1" applyBorder="1" applyAlignment="1" applyProtection="1">
      <alignment horizontal="center" vertical="center"/>
      <protection locked="0"/>
    </xf>
    <xf numFmtId="49" fontId="18" fillId="47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5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46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0" fontId="0" fillId="0" borderId="47" xfId="0" applyFont="1" applyBorder="1" applyAlignment="1" applyProtection="1">
      <alignment vertical="top"/>
      <protection/>
    </xf>
    <xf numFmtId="49" fontId="0" fillId="0" borderId="60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45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48" xfId="0" applyFont="1" applyFill="1" applyBorder="1" applyAlignment="1" applyProtection="1">
      <alignment horizontal="left" vertical="center"/>
      <protection/>
    </xf>
    <xf numFmtId="0" fontId="8" fillId="0" borderId="49" xfId="0" applyFont="1" applyFill="1" applyBorder="1" applyAlignment="1" applyProtection="1">
      <alignment horizontal="left" vertical="center"/>
      <protection/>
    </xf>
    <xf numFmtId="0" fontId="8" fillId="0" borderId="50" xfId="0" applyFont="1" applyFill="1" applyBorder="1" applyAlignment="1" applyProtection="1">
      <alignment horizontal="left" vertical="center"/>
      <protection/>
    </xf>
    <xf numFmtId="49" fontId="0" fillId="0" borderId="61" xfId="0" applyNumberFormat="1" applyFont="1" applyBorder="1" applyAlignment="1" applyProtection="1">
      <alignment horizontal="center" vertical="center"/>
      <protection locked="0"/>
    </xf>
    <xf numFmtId="49" fontId="0" fillId="0" borderId="62" xfId="0" applyNumberFormat="1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7" fillId="0" borderId="47" xfId="0" applyFont="1" applyBorder="1" applyAlignment="1" applyProtection="1">
      <alignment horizontal="left" vertical="top"/>
      <protection/>
    </xf>
    <xf numFmtId="0" fontId="8" fillId="0" borderId="42" xfId="0" applyFont="1" applyFill="1" applyBorder="1" applyAlignment="1" applyProtection="1">
      <alignment horizontal="left" vertical="center"/>
      <protection/>
    </xf>
    <xf numFmtId="0" fontId="8" fillId="0" borderId="43" xfId="0" applyFont="1" applyFill="1" applyBorder="1" applyAlignment="1" applyProtection="1">
      <alignment horizontal="left" vertical="center"/>
      <protection/>
    </xf>
    <xf numFmtId="0" fontId="8" fillId="0" borderId="44" xfId="0" applyFont="1" applyFill="1" applyBorder="1" applyAlignment="1" applyProtection="1">
      <alignment horizontal="left" vertical="center"/>
      <protection/>
    </xf>
    <xf numFmtId="49" fontId="7" fillId="39" borderId="13" xfId="0" applyNumberFormat="1" applyFont="1" applyFill="1" applyBorder="1" applyAlignment="1" applyProtection="1">
      <alignment horizontal="center" vertical="center"/>
      <protection/>
    </xf>
    <xf numFmtId="49" fontId="7" fillId="39" borderId="14" xfId="0" applyNumberFormat="1" applyFont="1" applyFill="1" applyBorder="1" applyAlignment="1" applyProtection="1">
      <alignment horizontal="center" vertical="center"/>
      <protection/>
    </xf>
    <xf numFmtId="49" fontId="7" fillId="39" borderId="63" xfId="0" applyNumberFormat="1" applyFont="1" applyFill="1" applyBorder="1" applyAlignment="1" applyProtection="1">
      <alignment horizontal="center" vertical="center"/>
      <protection/>
    </xf>
    <xf numFmtId="0" fontId="9" fillId="48" borderId="64" xfId="0" applyFont="1" applyFill="1" applyBorder="1" applyAlignment="1" applyProtection="1">
      <alignment horizontal="left" vertical="center"/>
      <protection locked="0"/>
    </xf>
    <xf numFmtId="0" fontId="9" fillId="48" borderId="17" xfId="0" applyFont="1" applyFill="1" applyBorder="1" applyAlignment="1" applyProtection="1">
      <alignment horizontal="left" vertical="center"/>
      <protection locked="0"/>
    </xf>
    <xf numFmtId="0" fontId="9" fillId="48" borderId="18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/>
    </xf>
    <xf numFmtId="0" fontId="7" fillId="45" borderId="13" xfId="0" applyFont="1" applyFill="1" applyBorder="1" applyAlignment="1" applyProtection="1">
      <alignment horizontal="center"/>
      <protection/>
    </xf>
    <xf numFmtId="0" fontId="7" fillId="45" borderId="14" xfId="0" applyFont="1" applyFill="1" applyBorder="1" applyAlignment="1" applyProtection="1">
      <alignment horizontal="center"/>
      <protection/>
    </xf>
    <xf numFmtId="0" fontId="7" fillId="45" borderId="15" xfId="0" applyFont="1" applyFill="1" applyBorder="1" applyAlignment="1" applyProtection="1">
      <alignment horizontal="center"/>
      <protection/>
    </xf>
    <xf numFmtId="0" fontId="7" fillId="45" borderId="45" xfId="0" applyFont="1" applyFill="1" applyBorder="1" applyAlignment="1" applyProtection="1">
      <alignment horizontal="center"/>
      <protection/>
    </xf>
    <xf numFmtId="0" fontId="7" fillId="45" borderId="0" xfId="0" applyFont="1" applyFill="1" applyBorder="1" applyAlignment="1" applyProtection="1">
      <alignment horizontal="center"/>
      <protection/>
    </xf>
    <xf numFmtId="0" fontId="7" fillId="45" borderId="12" xfId="0" applyFont="1" applyFill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48" borderId="16" xfId="0" applyFont="1" applyFill="1" applyBorder="1" applyAlignment="1" applyProtection="1">
      <alignment horizontal="left" vertical="center"/>
      <protection locked="0"/>
    </xf>
    <xf numFmtId="0" fontId="9" fillId="48" borderId="65" xfId="0" applyFont="1" applyFill="1" applyBorder="1" applyAlignment="1" applyProtection="1">
      <alignment horizontal="left" vertical="center"/>
      <protection locked="0"/>
    </xf>
    <xf numFmtId="49" fontId="16" fillId="0" borderId="45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center"/>
      <protection/>
    </xf>
    <xf numFmtId="49" fontId="16" fillId="0" borderId="48" xfId="0" applyNumberFormat="1" applyFont="1" applyFill="1" applyBorder="1" applyAlignment="1" applyProtection="1">
      <alignment horizontal="center" vertical="center"/>
      <protection/>
    </xf>
    <xf numFmtId="49" fontId="16" fillId="0" borderId="49" xfId="0" applyNumberFormat="1" applyFont="1" applyFill="1" applyBorder="1" applyAlignment="1" applyProtection="1">
      <alignment horizontal="center" vertical="center"/>
      <protection/>
    </xf>
    <xf numFmtId="49" fontId="16" fillId="0" borderId="50" xfId="0" applyNumberFormat="1" applyFont="1" applyFill="1" applyBorder="1" applyAlignment="1" applyProtection="1">
      <alignment horizontal="center" vertical="center"/>
      <protection/>
    </xf>
    <xf numFmtId="49" fontId="7" fillId="39" borderId="15" xfId="0" applyNumberFormat="1" applyFont="1" applyFill="1" applyBorder="1" applyAlignment="1" applyProtection="1">
      <alignment horizontal="center" vertical="center"/>
      <protection/>
    </xf>
    <xf numFmtId="0" fontId="11" fillId="45" borderId="16" xfId="0" applyFont="1" applyFill="1" applyBorder="1" applyAlignment="1" applyProtection="1">
      <alignment horizontal="center" vertical="center"/>
      <protection/>
    </xf>
    <xf numFmtId="0" fontId="11" fillId="45" borderId="17" xfId="0" applyFont="1" applyFill="1" applyBorder="1" applyAlignment="1" applyProtection="1">
      <alignment horizontal="center" vertical="center"/>
      <protection/>
    </xf>
    <xf numFmtId="0" fontId="7" fillId="45" borderId="46" xfId="0" applyFont="1" applyFill="1" applyBorder="1" applyAlignment="1" applyProtection="1">
      <alignment horizontal="center"/>
      <protection/>
    </xf>
    <xf numFmtId="0" fontId="7" fillId="45" borderId="10" xfId="0" applyFont="1" applyFill="1" applyBorder="1" applyAlignment="1" applyProtection="1">
      <alignment horizontal="center"/>
      <protection/>
    </xf>
    <xf numFmtId="0" fontId="7" fillId="45" borderId="47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left"/>
      <protection/>
    </xf>
    <xf numFmtId="0" fontId="7" fillId="0" borderId="43" xfId="0" applyFont="1" applyBorder="1" applyAlignment="1" applyProtection="1">
      <alignment horizontal="left"/>
      <protection/>
    </xf>
    <xf numFmtId="0" fontId="7" fillId="0" borderId="44" xfId="0" applyFont="1" applyBorder="1" applyAlignment="1" applyProtection="1">
      <alignment horizontal="left"/>
      <protection/>
    </xf>
    <xf numFmtId="0" fontId="15" fillId="45" borderId="13" xfId="0" applyFont="1" applyFill="1" applyBorder="1" applyAlignment="1" applyProtection="1">
      <alignment horizontal="center" vertical="center"/>
      <protection/>
    </xf>
    <xf numFmtId="0" fontId="15" fillId="45" borderId="14" xfId="0" applyFont="1" applyFill="1" applyBorder="1" applyAlignment="1" applyProtection="1">
      <alignment horizontal="center" vertical="center"/>
      <protection/>
    </xf>
    <xf numFmtId="0" fontId="15" fillId="45" borderId="45" xfId="0" applyFont="1" applyFill="1" applyBorder="1" applyAlignment="1" applyProtection="1">
      <alignment horizontal="center" vertical="center"/>
      <protection/>
    </xf>
    <xf numFmtId="0" fontId="15" fillId="45" borderId="0" xfId="0" applyFont="1" applyFill="1" applyBorder="1" applyAlignment="1" applyProtection="1">
      <alignment horizontal="center" vertical="center"/>
      <protection/>
    </xf>
    <xf numFmtId="0" fontId="15" fillId="45" borderId="46" xfId="0" applyFont="1" applyFill="1" applyBorder="1" applyAlignment="1" applyProtection="1">
      <alignment horizontal="center" vertical="center"/>
      <protection/>
    </xf>
    <xf numFmtId="0" fontId="15" fillId="45" borderId="10" xfId="0" applyFont="1" applyFill="1" applyBorder="1" applyAlignment="1" applyProtection="1">
      <alignment horizontal="center" vertical="center"/>
      <protection/>
    </xf>
    <xf numFmtId="0" fontId="15" fillId="45" borderId="15" xfId="0" applyFont="1" applyFill="1" applyBorder="1" applyAlignment="1" applyProtection="1">
      <alignment horizontal="center" vertical="center"/>
      <protection/>
    </xf>
    <xf numFmtId="0" fontId="15" fillId="45" borderId="12" xfId="0" applyFont="1" applyFill="1" applyBorder="1" applyAlignment="1" applyProtection="1">
      <alignment horizontal="center" vertical="center"/>
      <protection/>
    </xf>
    <xf numFmtId="0" fontId="15" fillId="45" borderId="47" xfId="0" applyFont="1" applyFill="1" applyBorder="1" applyAlignment="1" applyProtection="1">
      <alignment horizontal="center" vertical="center"/>
      <protection/>
    </xf>
    <xf numFmtId="0" fontId="10" fillId="45" borderId="0" xfId="0" applyFont="1" applyFill="1" applyBorder="1" applyAlignment="1" applyProtection="1">
      <alignment horizontal="center" vertical="center"/>
      <protection/>
    </xf>
    <xf numFmtId="0" fontId="10" fillId="45" borderId="52" xfId="0" applyFont="1" applyFill="1" applyBorder="1" applyAlignment="1" applyProtection="1">
      <alignment horizontal="center" vertical="center"/>
      <protection/>
    </xf>
    <xf numFmtId="0" fontId="10" fillId="45" borderId="10" xfId="0" applyFont="1" applyFill="1" applyBorder="1" applyAlignment="1" applyProtection="1">
      <alignment horizontal="center" vertical="center"/>
      <protection/>
    </xf>
    <xf numFmtId="0" fontId="10" fillId="45" borderId="58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0" fontId="10" fillId="45" borderId="14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49" xfId="0" applyNumberFormat="1" applyFont="1" applyBorder="1" applyAlignment="1" applyProtection="1">
      <alignment horizontal="center"/>
      <protection/>
    </xf>
    <xf numFmtId="0" fontId="10" fillId="45" borderId="13" xfId="0" applyFont="1" applyFill="1" applyBorder="1" applyAlignment="1" applyProtection="1">
      <alignment horizontal="center" vertical="center"/>
      <protection/>
    </xf>
    <xf numFmtId="0" fontId="10" fillId="45" borderId="15" xfId="0" applyFont="1" applyFill="1" applyBorder="1" applyAlignment="1" applyProtection="1">
      <alignment horizontal="center" vertical="center"/>
      <protection/>
    </xf>
    <xf numFmtId="0" fontId="10" fillId="45" borderId="45" xfId="0" applyFont="1" applyFill="1" applyBorder="1" applyAlignment="1" applyProtection="1">
      <alignment horizontal="center" vertical="center"/>
      <protection/>
    </xf>
    <xf numFmtId="0" fontId="10" fillId="45" borderId="12" xfId="0" applyFont="1" applyFill="1" applyBorder="1" applyAlignment="1" applyProtection="1">
      <alignment horizontal="center" vertical="center"/>
      <protection/>
    </xf>
    <xf numFmtId="0" fontId="10" fillId="45" borderId="46" xfId="0" applyFont="1" applyFill="1" applyBorder="1" applyAlignment="1" applyProtection="1">
      <alignment horizontal="center" vertical="center"/>
      <protection/>
    </xf>
    <xf numFmtId="0" fontId="10" fillId="45" borderId="47" xfId="0" applyFont="1" applyFill="1" applyBorder="1" applyAlignment="1" applyProtection="1">
      <alignment horizontal="center" vertical="center"/>
      <protection/>
    </xf>
    <xf numFmtId="0" fontId="10" fillId="45" borderId="61" xfId="0" applyFont="1" applyFill="1" applyBorder="1" applyAlignment="1" applyProtection="1">
      <alignment horizontal="center" vertical="center"/>
      <protection/>
    </xf>
    <xf numFmtId="0" fontId="10" fillId="45" borderId="40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63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vertical="center"/>
      <protection/>
    </xf>
    <xf numFmtId="0" fontId="9" fillId="0" borderId="52" xfId="0" applyFont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0" fontId="9" fillId="0" borderId="58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" fillId="0" borderId="43" xfId="0" applyNumberFormat="1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47" xfId="0" applyFont="1" applyFill="1" applyBorder="1" applyAlignment="1" applyProtection="1">
      <alignment horizontal="left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16" fillId="0" borderId="66" xfId="0" applyFont="1" applyBorder="1" applyAlignment="1" applyProtection="1">
      <alignment horizontal="right"/>
      <protection/>
    </xf>
    <xf numFmtId="0" fontId="16" fillId="0" borderId="67" xfId="0" applyFont="1" applyBorder="1" applyAlignment="1" applyProtection="1">
      <alignment horizontal="right"/>
      <protection/>
    </xf>
    <xf numFmtId="49" fontId="16" fillId="0" borderId="46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47" xfId="0" applyNumberFormat="1" applyFont="1" applyFill="1" applyBorder="1" applyAlignment="1" applyProtection="1">
      <alignment horizontal="center" vertical="center"/>
      <protection/>
    </xf>
    <xf numFmtId="0" fontId="0" fillId="48" borderId="11" xfId="0" applyNumberFormat="1" applyFont="1" applyFill="1" applyBorder="1" applyAlignment="1" applyProtection="1">
      <alignment horizontal="center"/>
      <protection locked="0"/>
    </xf>
    <xf numFmtId="49" fontId="0" fillId="48" borderId="16" xfId="0" applyNumberFormat="1" applyFont="1" applyFill="1" applyBorder="1" applyAlignment="1" applyProtection="1">
      <alignment horizontal="center"/>
      <protection locked="0"/>
    </xf>
    <xf numFmtId="49" fontId="0" fillId="48" borderId="17" xfId="0" applyNumberFormat="1" applyFont="1" applyFill="1" applyBorder="1" applyAlignment="1" applyProtection="1">
      <alignment horizontal="center"/>
      <protection locked="0"/>
    </xf>
    <xf numFmtId="49" fontId="0" fillId="48" borderId="18" xfId="0" applyNumberFormat="1" applyFont="1" applyFill="1" applyBorder="1" applyAlignment="1" applyProtection="1">
      <alignment horizontal="center"/>
      <protection locked="0"/>
    </xf>
    <xf numFmtId="0" fontId="17" fillId="34" borderId="45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0" fillId="48" borderId="11" xfId="0" applyFont="1" applyFill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/>
    </xf>
    <xf numFmtId="20" fontId="1" fillId="0" borderId="49" xfId="0" applyNumberFormat="1" applyFont="1" applyBorder="1" applyAlignment="1" applyProtection="1">
      <alignment horizontal="center"/>
      <protection/>
    </xf>
    <xf numFmtId="16" fontId="0" fillId="48" borderId="11" xfId="0" applyNumberFormat="1" applyFont="1" applyFill="1" applyBorder="1" applyAlignment="1" applyProtection="1">
      <alignment horizontal="center"/>
      <protection locked="0"/>
    </xf>
    <xf numFmtId="0" fontId="0" fillId="47" borderId="0" xfId="0" applyFont="1" applyFill="1" applyAlignment="1" applyProtection="1">
      <alignment horizontal="justify" vertical="center"/>
      <protection/>
    </xf>
    <xf numFmtId="0" fontId="17" fillId="34" borderId="11" xfId="0" applyFont="1" applyFill="1" applyBorder="1" applyAlignment="1" applyProtection="1">
      <alignment horizontal="center"/>
      <protection/>
    </xf>
    <xf numFmtId="14" fontId="0" fillId="48" borderId="11" xfId="0" applyNumberFormat="1" applyFont="1" applyFill="1" applyBorder="1" applyAlignment="1" applyProtection="1">
      <alignment horizontal="center"/>
      <protection locked="0"/>
    </xf>
    <xf numFmtId="20" fontId="0" fillId="48" borderId="11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4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center"/>
      <protection/>
    </xf>
    <xf numFmtId="0" fontId="7" fillId="47" borderId="45" xfId="0" applyFont="1" applyFill="1" applyBorder="1" applyAlignment="1" applyProtection="1">
      <alignment/>
      <protection/>
    </xf>
    <xf numFmtId="0" fontId="7" fillId="47" borderId="0" xfId="0" applyFont="1" applyFill="1" applyAlignment="1" applyProtection="1">
      <alignment/>
      <protection/>
    </xf>
    <xf numFmtId="0" fontId="23" fillId="0" borderId="0" xfId="0" applyFont="1" applyBorder="1" applyAlignment="1" applyProtection="1">
      <alignment horizontal="right" vertical="top"/>
      <protection/>
    </xf>
    <xf numFmtId="16" fontId="6" fillId="0" borderId="0" xfId="0" applyNumberFormat="1" applyFont="1" applyBorder="1" applyAlignment="1">
      <alignment horizontal="center"/>
    </xf>
    <xf numFmtId="0" fontId="24" fillId="39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11</xdr:row>
      <xdr:rowOff>114300</xdr:rowOff>
    </xdr:from>
    <xdr:to>
      <xdr:col>10</xdr:col>
      <xdr:colOff>9525</xdr:colOff>
      <xdr:row>14</xdr:row>
      <xdr:rowOff>152400</xdr:rowOff>
    </xdr:to>
    <xdr:pic>
      <xdr:nvPicPr>
        <xdr:cNvPr id="1" name="Picture 1" descr="fc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0502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11</xdr:row>
      <xdr:rowOff>152400</xdr:rowOff>
    </xdr:from>
    <xdr:to>
      <xdr:col>72</xdr:col>
      <xdr:colOff>57150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143125"/>
          <a:ext cx="8191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11</xdr:row>
      <xdr:rowOff>114300</xdr:rowOff>
    </xdr:from>
    <xdr:to>
      <xdr:col>10</xdr:col>
      <xdr:colOff>9525</xdr:colOff>
      <xdr:row>14</xdr:row>
      <xdr:rowOff>152400</xdr:rowOff>
    </xdr:to>
    <xdr:pic>
      <xdr:nvPicPr>
        <xdr:cNvPr id="1" name="Picture 1" descr="fc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0502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11</xdr:row>
      <xdr:rowOff>152400</xdr:rowOff>
    </xdr:from>
    <xdr:to>
      <xdr:col>72</xdr:col>
      <xdr:colOff>57150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143125"/>
          <a:ext cx="8191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ttborges.com/WINDOWS\Desktop\Feder\00-01\Compet\TOPS\1T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juveni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0-01\Compet\TOPS\1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\Desktop\fede\competicions\opens\campionats%20d'edats\campionat%20provincial%205-5-12%20lleida\lleida%20vet%2026%20(5-5-1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\Desktop\fede\temporada%2012-13\competici&#243;\opens\open%20andorra\Absolut%20(6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\Desktop\fede\competicions\opens\campionats%20d'edats\campionat%20provincial%205-5-12%20lleida\lleida%20inf%20mas(%205-5-1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ttborges.com/My%20Documents\1T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1TO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ENJAMINS%20(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\AppData\Local\Microsoft\Windows\Temporary%20Internet%20Files\Content.IE5\JAOBR6R7\BENJAMINS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8 taules"/>
      <sheetName val="Rànquing1"/>
      <sheetName val="Fase Ind. Juv. de12"/>
      <sheetName val="DOBLE Juvenil"/>
    </sheetNames>
    <sheetDataSet>
      <sheetData sheetId="1">
        <row r="1">
          <cell r="G1" t="str">
            <v>VI TORNEIG DEL CIRCUIT DE LA  R. T. A LLEIDA DE LA F C T 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ules (13)"/>
      <sheetName val="Rànquing"/>
      <sheetName val="Fase Ind. vet. "/>
      <sheetName val="Rànquing "/>
      <sheetName val="dob V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 Taules"/>
      <sheetName val="Inscripcions"/>
      <sheetName val="Fase_grups_ABS"/>
      <sheetName val="Fase Final Absolu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ules (12)"/>
      <sheetName val="Rànquing"/>
      <sheetName val="Fase Ind. Inf. de12"/>
      <sheetName val="dobles IN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8 Taules "/>
      <sheetName val="dobles BEN"/>
      <sheetName val="BENJAMINS-1"/>
      <sheetName val="BENJAMINS-2"/>
      <sheetName val="BENJAMINS-3"/>
      <sheetName val="BENJAMINS-4"/>
      <sheetName val="QUADRE FINAL 1 AL 8"/>
      <sheetName val="QUADRE FINAL 9 AL 16"/>
    </sheetNames>
    <sheetDataSet>
      <sheetData sheetId="2">
        <row r="45">
          <cell r="CJ45" t="str">
            <v>3np</v>
          </cell>
          <cell r="CK45" t="str">
            <v>3 - np</v>
          </cell>
          <cell r="CL45" t="str">
            <v>a</v>
          </cell>
        </row>
        <row r="46">
          <cell r="CJ46" t="str">
            <v>30</v>
          </cell>
          <cell r="CK46" t="str">
            <v>3 - 0</v>
          </cell>
          <cell r="CL46" t="str">
            <v>a</v>
          </cell>
        </row>
        <row r="47">
          <cell r="CJ47" t="str">
            <v>31</v>
          </cell>
          <cell r="CK47" t="str">
            <v>3 - 1</v>
          </cell>
          <cell r="CL47" t="str">
            <v>a</v>
          </cell>
        </row>
        <row r="48">
          <cell r="CJ48" t="str">
            <v>32</v>
          </cell>
          <cell r="CK48" t="str">
            <v>3 - 2</v>
          </cell>
          <cell r="CL48" t="str">
            <v>a</v>
          </cell>
        </row>
        <row r="49">
          <cell r="CJ49" t="str">
            <v>np3</v>
          </cell>
          <cell r="CK49" t="str">
            <v>np - 3</v>
          </cell>
          <cell r="CL49" t="str">
            <v>b</v>
          </cell>
        </row>
        <row r="50">
          <cell r="CJ50" t="str">
            <v>03</v>
          </cell>
          <cell r="CK50" t="str">
            <v>0 - 3</v>
          </cell>
          <cell r="CL50" t="str">
            <v>b</v>
          </cell>
        </row>
        <row r="51">
          <cell r="CJ51" t="str">
            <v>13</v>
          </cell>
          <cell r="CK51" t="str">
            <v>1 - 3</v>
          </cell>
          <cell r="CL51" t="str">
            <v>b</v>
          </cell>
        </row>
        <row r="52">
          <cell r="CJ52" t="str">
            <v>23</v>
          </cell>
          <cell r="CK52" t="str">
            <v>2 - 3</v>
          </cell>
          <cell r="CL52" t="str">
            <v>b</v>
          </cell>
        </row>
        <row r="53">
          <cell r="CK53" t="str">
            <v> </v>
          </cell>
          <cell r="CL53" t="str">
            <v>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NJAMINS-1"/>
      <sheetName val="BENJAMINS-2"/>
      <sheetName val="BENJAMINS-3"/>
      <sheetName val="BENJAMINS-4"/>
      <sheetName val="QUADRE FINAL 1 AL 8"/>
      <sheetName val="QUADRE FINAL 9 AL 16"/>
      <sheetName val="8 Taules"/>
    </sheetNames>
    <sheetDataSet>
      <sheetData sheetId="0">
        <row r="45">
          <cell r="CJ45" t="str">
            <v>3np</v>
          </cell>
          <cell r="CK45" t="str">
            <v>3 - np</v>
          </cell>
          <cell r="CL45" t="str">
            <v>a</v>
          </cell>
        </row>
        <row r="46">
          <cell r="CJ46" t="str">
            <v>30</v>
          </cell>
          <cell r="CK46" t="str">
            <v>3 - 0</v>
          </cell>
          <cell r="CL46" t="str">
            <v>a</v>
          </cell>
        </row>
        <row r="47">
          <cell r="CJ47" t="str">
            <v>31</v>
          </cell>
          <cell r="CK47" t="str">
            <v>3 - 1</v>
          </cell>
          <cell r="CL47" t="str">
            <v>a</v>
          </cell>
        </row>
        <row r="48">
          <cell r="CJ48" t="str">
            <v>32</v>
          </cell>
          <cell r="CK48" t="str">
            <v>3 - 2</v>
          </cell>
          <cell r="CL48" t="str">
            <v>a</v>
          </cell>
        </row>
        <row r="49">
          <cell r="CJ49" t="str">
            <v>np3</v>
          </cell>
          <cell r="CK49" t="str">
            <v>np - 3</v>
          </cell>
          <cell r="CL49" t="str">
            <v>b</v>
          </cell>
        </row>
        <row r="50">
          <cell r="CJ50" t="str">
            <v>03</v>
          </cell>
          <cell r="CK50" t="str">
            <v>0 - 3</v>
          </cell>
          <cell r="CL50" t="str">
            <v>b</v>
          </cell>
        </row>
        <row r="51">
          <cell r="CJ51" t="str">
            <v>13</v>
          </cell>
          <cell r="CK51" t="str">
            <v>1 - 3</v>
          </cell>
          <cell r="CL51" t="str">
            <v>b</v>
          </cell>
        </row>
        <row r="52">
          <cell r="CJ52" t="str">
            <v>23</v>
          </cell>
          <cell r="CK52" t="str">
            <v>2 - 3</v>
          </cell>
          <cell r="CL52" t="str">
            <v>b</v>
          </cell>
        </row>
        <row r="53">
          <cell r="CK53" t="str">
            <v> </v>
          </cell>
          <cell r="CL5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15"/>
  <sheetViews>
    <sheetView workbookViewId="0" topLeftCell="A4">
      <selection activeCell="F26" sqref="F26"/>
    </sheetView>
  </sheetViews>
  <sheetFormatPr defaultColWidth="11.421875" defaultRowHeight="12.75"/>
  <cols>
    <col min="1" max="1" width="6.421875" style="0" customWidth="1"/>
    <col min="2" max="2" width="10.421875" style="0" customWidth="1"/>
    <col min="3" max="4" width="17.8515625" style="0" customWidth="1"/>
    <col min="5" max="5" width="17.140625" style="0" customWidth="1"/>
    <col min="6" max="6" width="16.140625" style="0" customWidth="1"/>
    <col min="7" max="7" width="15.7109375" style="0" customWidth="1"/>
    <col min="8" max="8" width="16.421875" style="0" customWidth="1"/>
    <col min="9" max="9" width="16.28125" style="0" customWidth="1"/>
    <col min="10" max="14" width="16.7109375" style="0" customWidth="1"/>
    <col min="15" max="16" width="17.8515625" style="0" customWidth="1"/>
    <col min="17" max="17" width="17.28125" style="0" customWidth="1"/>
    <col min="18" max="18" width="16.7109375" style="0" customWidth="1"/>
  </cols>
  <sheetData>
    <row r="1" spans="2:10" ht="15.75" customHeight="1">
      <c r="B1" s="99"/>
      <c r="C1" s="99"/>
      <c r="D1" s="99"/>
      <c r="E1" s="99"/>
      <c r="F1" s="99"/>
      <c r="G1" s="99"/>
      <c r="H1" s="99"/>
      <c r="I1" s="99"/>
      <c r="J1" s="99"/>
    </row>
    <row r="2" spans="2:10" ht="24" customHeight="1">
      <c r="B2" s="99"/>
      <c r="C2" s="99"/>
      <c r="D2" s="99"/>
      <c r="E2" s="100" t="s">
        <v>159</v>
      </c>
      <c r="F2" s="100"/>
      <c r="G2" s="99"/>
      <c r="H2" s="99"/>
      <c r="I2" s="99"/>
      <c r="J2" s="99"/>
    </row>
    <row r="3" spans="7:10" ht="12.75">
      <c r="G3" s="106"/>
      <c r="H3" s="106"/>
      <c r="I3" s="106"/>
      <c r="J3" s="106"/>
    </row>
    <row r="4" spans="1:11" ht="12.75">
      <c r="A4" s="43" t="s">
        <v>114</v>
      </c>
      <c r="B4" s="43"/>
      <c r="C4" s="45" t="s">
        <v>115</v>
      </c>
      <c r="D4" s="45" t="s">
        <v>116</v>
      </c>
      <c r="E4" s="45" t="s">
        <v>117</v>
      </c>
      <c r="F4" s="45" t="s">
        <v>118</v>
      </c>
      <c r="G4" s="107" t="s">
        <v>119</v>
      </c>
      <c r="H4" s="107" t="s">
        <v>120</v>
      </c>
      <c r="I4" s="107" t="s">
        <v>121</v>
      </c>
      <c r="J4" s="107" t="s">
        <v>122</v>
      </c>
      <c r="K4" s="107" t="s">
        <v>208</v>
      </c>
    </row>
    <row r="5" spans="1:10" ht="15.75" customHeight="1">
      <c r="A5" s="101">
        <v>0.375</v>
      </c>
      <c r="B5" s="101">
        <v>0.3888888888888889</v>
      </c>
      <c r="C5" s="110" t="s">
        <v>136</v>
      </c>
      <c r="D5" s="110" t="s">
        <v>138</v>
      </c>
      <c r="E5" s="110" t="s">
        <v>139</v>
      </c>
      <c r="F5" s="110"/>
      <c r="G5" s="108" t="s">
        <v>160</v>
      </c>
      <c r="H5" s="108" t="s">
        <v>160</v>
      </c>
      <c r="I5" s="108" t="s">
        <v>161</v>
      </c>
      <c r="J5" s="108" t="s">
        <v>161</v>
      </c>
    </row>
    <row r="6" spans="1:10" ht="15.75" customHeight="1">
      <c r="A6" s="101">
        <v>0.3888888888888889</v>
      </c>
      <c r="B6" s="101">
        <v>0.40277777777777773</v>
      </c>
      <c r="C6" s="110" t="s">
        <v>136</v>
      </c>
      <c r="D6" s="110" t="s">
        <v>138</v>
      </c>
      <c r="E6" s="110" t="s">
        <v>139</v>
      </c>
      <c r="F6" s="110"/>
      <c r="G6" s="108" t="s">
        <v>160</v>
      </c>
      <c r="H6" s="108" t="s">
        <v>160</v>
      </c>
      <c r="I6" s="108" t="s">
        <v>161</v>
      </c>
      <c r="J6" s="108" t="s">
        <v>161</v>
      </c>
    </row>
    <row r="7" spans="1:10" ht="15.75" customHeight="1">
      <c r="A7" s="101">
        <v>0.40277777777777773</v>
      </c>
      <c r="B7" s="101">
        <v>0.4166666666666667</v>
      </c>
      <c r="C7" s="110" t="s">
        <v>136</v>
      </c>
      <c r="D7" s="110" t="s">
        <v>138</v>
      </c>
      <c r="E7" s="110" t="s">
        <v>139</v>
      </c>
      <c r="F7" s="110"/>
      <c r="G7" s="108" t="s">
        <v>160</v>
      </c>
      <c r="H7" s="108" t="s">
        <v>160</v>
      </c>
      <c r="I7" s="108" t="s">
        <v>161</v>
      </c>
      <c r="J7" s="108" t="s">
        <v>161</v>
      </c>
    </row>
    <row r="8" spans="1:10" ht="15.75" customHeight="1">
      <c r="A8" s="101">
        <v>0.4166666666666667</v>
      </c>
      <c r="B8" s="101">
        <v>0.4305555555555556</v>
      </c>
      <c r="C8" s="110" t="s">
        <v>137</v>
      </c>
      <c r="D8" s="110" t="s">
        <v>138</v>
      </c>
      <c r="E8" s="110" t="s">
        <v>139</v>
      </c>
      <c r="F8" s="110"/>
      <c r="G8" s="108" t="s">
        <v>160</v>
      </c>
      <c r="H8" s="108" t="s">
        <v>160</v>
      </c>
      <c r="I8" s="108" t="s">
        <v>161</v>
      </c>
      <c r="J8" s="108" t="s">
        <v>161</v>
      </c>
    </row>
    <row r="9" spans="1:10" ht="16.5" customHeight="1">
      <c r="A9" s="101">
        <v>0.4305555555555556</v>
      </c>
      <c r="B9" s="101">
        <v>0.4444444444444444</v>
      </c>
      <c r="C9" s="110" t="s">
        <v>137</v>
      </c>
      <c r="D9" s="110" t="s">
        <v>138</v>
      </c>
      <c r="E9" s="110" t="s">
        <v>139</v>
      </c>
      <c r="F9" s="110"/>
      <c r="G9" s="108" t="s">
        <v>160</v>
      </c>
      <c r="H9" s="108" t="s">
        <v>160</v>
      </c>
      <c r="I9" s="108" t="s">
        <v>161</v>
      </c>
      <c r="J9" s="108" t="s">
        <v>161</v>
      </c>
    </row>
    <row r="10" spans="1:10" ht="15.75" customHeight="1">
      <c r="A10" s="101">
        <v>0.4444444444444444</v>
      </c>
      <c r="B10" s="101">
        <v>0.4583333333333333</v>
      </c>
      <c r="C10" s="110" t="s">
        <v>137</v>
      </c>
      <c r="D10" s="110" t="s">
        <v>138</v>
      </c>
      <c r="E10" s="110" t="s">
        <v>139</v>
      </c>
      <c r="F10" s="110"/>
      <c r="G10" s="127" t="s">
        <v>199</v>
      </c>
      <c r="H10" s="127" t="s">
        <v>199</v>
      </c>
      <c r="I10" s="127" t="s">
        <v>199</v>
      </c>
      <c r="J10" s="127" t="s">
        <v>199</v>
      </c>
    </row>
    <row r="11" spans="1:10" ht="18" customHeight="1">
      <c r="A11" s="101">
        <v>0.4583333333333333</v>
      </c>
      <c r="B11" s="101">
        <v>0.47222222222222227</v>
      </c>
      <c r="C11" s="109" t="s">
        <v>140</v>
      </c>
      <c r="D11" s="109" t="s">
        <v>141</v>
      </c>
      <c r="E11" s="109" t="s">
        <v>140</v>
      </c>
      <c r="F11" s="109" t="s">
        <v>140</v>
      </c>
      <c r="G11" s="129" t="s">
        <v>200</v>
      </c>
      <c r="H11" s="128"/>
      <c r="I11" s="128"/>
      <c r="J11" s="128"/>
    </row>
    <row r="12" spans="1:10" ht="15.75" customHeight="1">
      <c r="A12" s="101">
        <v>0.47222222222222227</v>
      </c>
      <c r="B12" s="101">
        <v>0.4861111111111111</v>
      </c>
      <c r="C12" s="104" t="s">
        <v>142</v>
      </c>
      <c r="D12" s="104" t="s">
        <v>142</v>
      </c>
      <c r="E12" s="104" t="s">
        <v>142</v>
      </c>
      <c r="F12" s="104" t="s">
        <v>142</v>
      </c>
      <c r="G12" s="128" t="s">
        <v>201</v>
      </c>
      <c r="H12" s="128" t="s">
        <v>201</v>
      </c>
      <c r="I12" s="128" t="s">
        <v>201</v>
      </c>
      <c r="J12" s="128" t="s">
        <v>201</v>
      </c>
    </row>
    <row r="13" spans="1:10" ht="15.75" customHeight="1">
      <c r="A13" s="101">
        <v>0.4861111111111111</v>
      </c>
      <c r="B13" s="101">
        <v>0.5</v>
      </c>
      <c r="C13" s="111" t="s">
        <v>152</v>
      </c>
      <c r="D13" s="111" t="s">
        <v>152</v>
      </c>
      <c r="E13" s="111" t="s">
        <v>152</v>
      </c>
      <c r="F13" s="104"/>
      <c r="G13" s="130" t="s">
        <v>202</v>
      </c>
      <c r="H13" s="130" t="s">
        <v>202</v>
      </c>
      <c r="I13" s="127"/>
      <c r="J13" s="127"/>
    </row>
    <row r="14" spans="1:10" ht="15.75" customHeight="1">
      <c r="A14" s="101">
        <v>0.5</v>
      </c>
      <c r="B14" s="101">
        <v>0.513888888888889</v>
      </c>
      <c r="C14" s="110" t="s">
        <v>143</v>
      </c>
      <c r="D14" s="110" t="s">
        <v>143</v>
      </c>
      <c r="E14" s="110" t="s">
        <v>143</v>
      </c>
      <c r="F14" s="110" t="s">
        <v>143</v>
      </c>
      <c r="G14" s="130" t="s">
        <v>203</v>
      </c>
      <c r="H14" s="130" t="s">
        <v>204</v>
      </c>
      <c r="I14" s="128" t="s">
        <v>209</v>
      </c>
      <c r="J14" s="127"/>
    </row>
    <row r="15" spans="1:12" ht="15.75" customHeight="1">
      <c r="A15" s="101">
        <v>0.513888888888889</v>
      </c>
      <c r="B15" s="101">
        <v>0.5277777777777778</v>
      </c>
      <c r="C15" s="104" t="s">
        <v>144</v>
      </c>
      <c r="D15" s="104" t="s">
        <v>144</v>
      </c>
      <c r="E15" s="104" t="s">
        <v>144</v>
      </c>
      <c r="F15" s="104" t="s">
        <v>144</v>
      </c>
      <c r="G15" s="128" t="s">
        <v>205</v>
      </c>
      <c r="H15" s="128" t="s">
        <v>113</v>
      </c>
      <c r="I15" s="128" t="s">
        <v>206</v>
      </c>
      <c r="J15" s="128" t="s">
        <v>207</v>
      </c>
      <c r="L15" t="s">
        <v>81</v>
      </c>
    </row>
    <row r="16" spans="1:10" ht="15.75" customHeight="1">
      <c r="A16" s="101">
        <v>0.5277777777777778</v>
      </c>
      <c r="B16" s="101">
        <v>0.5416666666666666</v>
      </c>
      <c r="C16" s="111" t="s">
        <v>153</v>
      </c>
      <c r="D16" s="111" t="s">
        <v>153</v>
      </c>
      <c r="E16" s="111" t="s">
        <v>154</v>
      </c>
      <c r="F16" s="111" t="s">
        <v>154</v>
      </c>
      <c r="G16" s="127"/>
      <c r="H16" s="127"/>
      <c r="I16" s="127"/>
      <c r="J16" s="127"/>
    </row>
    <row r="17" spans="1:10" ht="15.75" customHeight="1">
      <c r="A17" s="101">
        <v>0.5416666666666666</v>
      </c>
      <c r="B17" s="101">
        <v>0.5555555555555556</v>
      </c>
      <c r="C17" s="113" t="s">
        <v>149</v>
      </c>
      <c r="D17" s="113" t="s">
        <v>150</v>
      </c>
      <c r="E17" s="113" t="s">
        <v>151</v>
      </c>
      <c r="F17" s="111"/>
      <c r="G17" s="128"/>
      <c r="H17" s="128"/>
      <c r="I17" s="128"/>
      <c r="J17" s="128"/>
    </row>
    <row r="18" spans="1:10" ht="15.75" customHeight="1">
      <c r="A18" s="101">
        <v>0.5555555555555556</v>
      </c>
      <c r="B18" s="101">
        <v>0.5694444444444444</v>
      </c>
      <c r="C18" s="112" t="s">
        <v>155</v>
      </c>
      <c r="D18" s="112" t="s">
        <v>156</v>
      </c>
      <c r="E18" s="111" t="s">
        <v>157</v>
      </c>
      <c r="F18" s="111" t="s">
        <v>158</v>
      </c>
      <c r="G18" s="128"/>
      <c r="H18" s="128"/>
      <c r="I18" s="127"/>
      <c r="J18" s="127"/>
    </row>
    <row r="19" spans="1:10" ht="15.75" customHeight="1">
      <c r="A19" s="101">
        <v>0.5694444444444444</v>
      </c>
      <c r="B19" s="101">
        <v>0.5833333333333334</v>
      </c>
      <c r="C19" s="110" t="s">
        <v>145</v>
      </c>
      <c r="D19" s="110" t="s">
        <v>146</v>
      </c>
      <c r="E19" s="110" t="s">
        <v>147</v>
      </c>
      <c r="F19" s="110" t="s">
        <v>148</v>
      </c>
      <c r="G19" s="128"/>
      <c r="H19" s="128"/>
      <c r="I19" s="127"/>
      <c r="J19" s="127"/>
    </row>
    <row r="20" spans="1:10" ht="15.75" customHeight="1">
      <c r="A20" s="101"/>
      <c r="B20" s="101"/>
      <c r="G20" s="106"/>
      <c r="H20" s="106"/>
      <c r="I20" s="106"/>
      <c r="J20" s="106"/>
    </row>
    <row r="21" spans="3:10" ht="15.75" customHeight="1">
      <c r="C21" s="110"/>
      <c r="D21" s="110"/>
      <c r="E21" s="104"/>
      <c r="F21" s="104"/>
      <c r="G21" s="105"/>
      <c r="H21" s="105"/>
      <c r="I21" s="105"/>
      <c r="J21" s="105"/>
    </row>
    <row r="22" ht="15.75" customHeight="1">
      <c r="F22" s="113"/>
    </row>
    <row r="23" spans="3:6" ht="15.75" customHeight="1">
      <c r="C23" s="112"/>
      <c r="D23" s="112"/>
      <c r="E23" s="111"/>
      <c r="F23" s="111"/>
    </row>
    <row r="24" spans="3:6" ht="15.75" customHeight="1">
      <c r="C24" s="111"/>
      <c r="D24" s="111"/>
      <c r="E24" s="111"/>
      <c r="F24" s="111"/>
    </row>
    <row r="25" spans="3:6" ht="15.75" customHeight="1">
      <c r="C25" s="111"/>
      <c r="D25" s="111"/>
      <c r="E25" s="111"/>
      <c r="F25" s="111"/>
    </row>
    <row r="26" spans="3:6" ht="15.75" customHeight="1">
      <c r="C26" s="112"/>
      <c r="D26" s="112"/>
      <c r="E26" s="111"/>
      <c r="F26" s="111"/>
    </row>
    <row r="27" ht="15.75" customHeight="1"/>
    <row r="28" ht="15.75" customHeight="1">
      <c r="L28" s="99"/>
    </row>
    <row r="29" ht="18.75" customHeight="1"/>
    <row r="30" ht="18.75" customHeight="1"/>
    <row r="31" ht="21" customHeight="1"/>
    <row r="32" ht="12.75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9" spans="1:82" s="102" customFormat="1" ht="14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</row>
    <row r="50" spans="1:82" s="102" customFormat="1" ht="14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</row>
    <row r="51" spans="1:82" s="102" customFormat="1" ht="14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</row>
    <row r="52" spans="1:82" s="102" customFormat="1" ht="14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</row>
    <row r="53" spans="1:82" s="102" customFormat="1" ht="14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</row>
    <row r="54" spans="1:82" s="102" customFormat="1" ht="14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</row>
    <row r="55" spans="1:82" s="102" customFormat="1" ht="14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1:82" s="102" customFormat="1" ht="14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1:82" s="102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82" s="102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1:82" s="102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:82" s="102" customFormat="1" ht="14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</row>
    <row r="61" spans="1:82" s="102" customFormat="1" ht="14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1:82" s="102" customFormat="1" ht="14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</row>
    <row r="63" spans="1:82" s="102" customFormat="1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1:82" s="102" customFormat="1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</row>
    <row r="65" spans="1:82" s="102" customFormat="1" ht="14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</row>
    <row r="66" spans="1:82" s="102" customFormat="1" ht="14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</row>
    <row r="67" spans="1:82" s="102" customFormat="1" ht="14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</row>
    <row r="68" spans="1:82" s="102" customFormat="1" ht="14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</row>
    <row r="69" spans="1:82" s="102" customFormat="1" ht="14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</row>
    <row r="70" spans="1:82" s="102" customFormat="1" ht="14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</row>
    <row r="71" spans="1:82" s="102" customFormat="1" ht="14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</row>
    <row r="72" spans="1:82" s="102" customFormat="1" ht="14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</row>
    <row r="73" spans="1:82" s="102" customFormat="1" ht="14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</row>
    <row r="74" spans="1:82" s="102" customFormat="1" ht="14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</row>
    <row r="75" spans="1:82" s="102" customFormat="1" ht="14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</row>
    <row r="76" spans="1:82" s="102" customFormat="1" ht="14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</row>
    <row r="77" spans="1:82" s="102" customFormat="1" ht="14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</row>
    <row r="78" spans="1:82" s="102" customFormat="1" ht="14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</row>
    <row r="79" spans="1:82" s="102" customFormat="1" ht="14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1:82" s="102" customFormat="1" ht="14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</row>
    <row r="81" spans="1:82" s="102" customFormat="1" ht="14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</row>
    <row r="82" spans="1:82" s="102" customFormat="1" ht="14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</row>
    <row r="83" spans="1:82" s="102" customFormat="1" ht="14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</row>
    <row r="84" spans="1:82" s="102" customFormat="1" ht="14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</row>
    <row r="85" spans="1:82" s="102" customFormat="1" ht="14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</row>
    <row r="86" spans="1:82" s="102" customFormat="1" ht="14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</row>
    <row r="87" spans="1:82" s="102" customFormat="1" ht="14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</row>
    <row r="88" spans="1:82" s="102" customFormat="1" ht="14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</row>
    <row r="89" spans="1:82" s="102" customFormat="1" ht="14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</row>
    <row r="90" spans="1:82" s="102" customFormat="1" ht="14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</row>
    <row r="91" spans="1:82" s="102" customFormat="1" ht="14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</row>
    <row r="92" spans="1:82" s="102" customFormat="1" ht="14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</row>
    <row r="93" spans="1:82" s="102" customFormat="1" ht="14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</row>
    <row r="94" spans="1:82" s="102" customFormat="1" ht="14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</row>
    <row r="95" spans="1:82" s="102" customFormat="1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</row>
    <row r="96" spans="1:82" s="102" customFormat="1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</row>
    <row r="97" spans="1:82" s="102" customFormat="1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</row>
    <row r="98" spans="1:82" s="102" customFormat="1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</row>
    <row r="99" spans="1:82" s="102" customFormat="1" ht="14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</row>
    <row r="100" spans="1:82" s="102" customFormat="1" ht="14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</row>
    <row r="101" spans="1:82" s="102" customFormat="1" ht="14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</row>
    <row r="102" spans="1:82" s="102" customFormat="1" ht="14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</row>
    <row r="103" spans="1:82" s="102" customFormat="1" ht="14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</row>
    <row r="104" spans="1:82" s="102" customFormat="1" ht="14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</row>
    <row r="105" spans="1:82" s="102" customFormat="1" ht="14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</row>
    <row r="106" spans="1:82" s="102" customFormat="1" ht="14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</row>
    <row r="107" spans="1:82" s="102" customFormat="1" ht="14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</row>
    <row r="108" spans="1:82" s="102" customFormat="1" ht="14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</row>
    <row r="109" spans="1:82" s="102" customFormat="1" ht="14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</row>
    <row r="110" spans="1:82" s="102" customFormat="1" ht="14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</row>
    <row r="111" spans="1:82" s="102" customFormat="1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</row>
    <row r="112" spans="1:82" s="102" customFormat="1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</row>
    <row r="113" spans="1:82" s="102" customFormat="1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</row>
    <row r="114" spans="1:82" s="102" customFormat="1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</row>
    <row r="115" spans="1:82" s="102" customFormat="1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</row>
    <row r="116" spans="1:82" s="102" customFormat="1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</row>
    <row r="117" spans="1:82" s="102" customFormat="1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</row>
    <row r="118" spans="1:82" s="102" customFormat="1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</row>
    <row r="119" spans="1:82" s="102" customFormat="1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</row>
    <row r="120" spans="1:82" s="102" customFormat="1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</row>
    <row r="121" spans="1:82" s="102" customFormat="1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</row>
    <row r="122" spans="1:82" s="102" customFormat="1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</row>
    <row r="123" spans="1:82" s="102" customFormat="1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</row>
    <row r="124" spans="1:82" s="102" customFormat="1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</row>
    <row r="125" spans="1:82" s="102" customFormat="1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</row>
    <row r="126" spans="1:82" s="102" customFormat="1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</row>
    <row r="127" spans="1:82" s="102" customFormat="1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</row>
    <row r="128" spans="1:82" s="102" customFormat="1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</row>
    <row r="129" spans="1:82" s="102" customFormat="1" ht="14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</row>
    <row r="130" spans="1:82" s="102" customFormat="1" ht="14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</row>
    <row r="131" spans="1:82" s="102" customFormat="1" ht="14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</row>
    <row r="132" spans="1:82" s="102" customFormat="1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</row>
    <row r="133" spans="1:82" s="102" customFormat="1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</row>
    <row r="134" spans="1:82" s="102" customFormat="1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</row>
    <row r="135" spans="1:82" s="102" customFormat="1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</row>
    <row r="136" spans="1:82" s="102" customFormat="1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</row>
    <row r="137" spans="1:82" s="102" customFormat="1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</row>
    <row r="138" spans="1:82" s="102" customFormat="1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</row>
    <row r="139" spans="1:82" s="102" customFormat="1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</row>
    <row r="140" spans="1:82" s="102" customFormat="1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</row>
    <row r="141" spans="1:82" s="102" customFormat="1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</row>
    <row r="142" spans="1:82" s="102" customFormat="1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</row>
    <row r="143" spans="1:82" s="102" customFormat="1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</row>
    <row r="144" spans="1:82" s="102" customFormat="1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</row>
    <row r="145" spans="1:82" s="102" customFormat="1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</row>
    <row r="146" spans="1:82" s="102" customFormat="1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</row>
    <row r="147" spans="1:82" s="102" customFormat="1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</row>
    <row r="148" spans="1:82" s="102" customFormat="1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</row>
    <row r="149" spans="1:82" s="102" customFormat="1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</row>
    <row r="150" spans="1:82" s="102" customFormat="1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</row>
    <row r="151" spans="1:82" s="102" customFormat="1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</row>
    <row r="152" spans="1:82" s="102" customFormat="1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</row>
    <row r="153" spans="1:82" s="102" customFormat="1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</row>
    <row r="154" spans="1:82" s="102" customFormat="1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</row>
    <row r="155" spans="1:82" s="102" customFormat="1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</row>
    <row r="156" spans="1:82" s="102" customFormat="1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</row>
    <row r="157" spans="1:82" s="102" customFormat="1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</row>
    <row r="158" spans="1:82" s="102" customFormat="1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</row>
    <row r="159" spans="1:82" s="102" customFormat="1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</row>
    <row r="160" spans="1:82" s="102" customFormat="1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</row>
    <row r="161" spans="1:82" s="102" customFormat="1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</row>
    <row r="162" spans="1:82" s="102" customFormat="1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</row>
    <row r="163" spans="1:82" s="102" customFormat="1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</row>
    <row r="164" spans="1:82" s="102" customFormat="1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</row>
    <row r="165" spans="1:82" s="102" customFormat="1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</row>
    <row r="166" spans="1:82" s="102" customFormat="1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</row>
    <row r="167" spans="1:82" s="102" customFormat="1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</row>
    <row r="168" spans="1:82" s="102" customFormat="1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</row>
    <row r="169" spans="1:82" s="102" customFormat="1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</row>
    <row r="170" spans="1:82" s="102" customFormat="1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</row>
    <row r="171" spans="1:82" s="102" customFormat="1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</row>
    <row r="172" spans="1:82" s="102" customFormat="1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</row>
    <row r="173" spans="1:82" s="102" customFormat="1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</row>
    <row r="174" spans="1:82" s="102" customFormat="1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</row>
    <row r="175" spans="1:82" s="102" customFormat="1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</row>
    <row r="176" spans="1:82" s="102" customFormat="1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</row>
    <row r="177" spans="1:82" s="102" customFormat="1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</row>
    <row r="178" spans="1:82" s="102" customFormat="1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</row>
    <row r="179" spans="1:82" s="102" customFormat="1" ht="14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</row>
    <row r="180" spans="1:82" s="102" customFormat="1" ht="14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</row>
    <row r="181" spans="1:82" s="102" customFormat="1" ht="14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</row>
    <row r="182" spans="1:82" s="102" customFormat="1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</row>
    <row r="183" spans="1:82" s="102" customFormat="1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</row>
    <row r="184" spans="1:82" s="102" customFormat="1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</row>
    <row r="185" spans="1:82" s="102" customFormat="1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</row>
    <row r="186" spans="1:82" s="102" customFormat="1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</row>
    <row r="187" spans="1:82" s="102" customFormat="1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</row>
    <row r="188" spans="1:82" s="102" customFormat="1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</row>
    <row r="189" spans="1:82" s="102" customFormat="1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</row>
    <row r="190" spans="1:82" s="102" customFormat="1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</row>
    <row r="191" spans="1:82" s="102" customFormat="1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</row>
    <row r="192" spans="1:82" s="102" customFormat="1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</row>
    <row r="193" spans="1:82" s="102" customFormat="1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</row>
    <row r="194" spans="1:82" s="102" customFormat="1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</row>
    <row r="195" spans="1:82" s="102" customFormat="1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</row>
    <row r="196" spans="1:82" s="102" customFormat="1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</row>
    <row r="197" spans="1:82" s="102" customFormat="1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</row>
    <row r="198" spans="1:82" s="102" customFormat="1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</row>
    <row r="199" spans="1:82" s="102" customFormat="1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</row>
    <row r="200" spans="1:82" s="102" customFormat="1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</row>
    <row r="201" spans="1:82" s="102" customFormat="1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</row>
    <row r="202" spans="1:82" s="102" customFormat="1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</row>
    <row r="203" spans="1:82" s="102" customFormat="1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</row>
    <row r="204" spans="1:82" s="102" customFormat="1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</row>
    <row r="205" spans="1:82" s="102" customFormat="1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</row>
    <row r="206" spans="1:82" s="102" customFormat="1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</row>
    <row r="207" spans="1:82" s="102" customFormat="1" ht="14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</row>
    <row r="208" spans="1:82" s="102" customFormat="1" ht="14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</row>
    <row r="209" spans="1:82" s="102" customFormat="1" ht="14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</row>
    <row r="210" spans="1:82" s="102" customFormat="1" ht="14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</row>
    <row r="211" spans="1:82" s="102" customFormat="1" ht="14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</row>
    <row r="212" spans="1:82" s="102" customFormat="1" ht="14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</row>
    <row r="213" spans="1:82" s="102" customFormat="1" ht="14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</row>
    <row r="214" spans="1:82" s="102" customFormat="1" ht="14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</row>
    <row r="215" spans="1:82" s="102" customFormat="1" ht="14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</row>
    <row r="216" spans="1:82" s="102" customFormat="1" ht="14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</row>
    <row r="217" spans="1:82" s="102" customFormat="1" ht="14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</row>
    <row r="218" spans="1:82" s="102" customFormat="1" ht="14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</row>
    <row r="219" spans="1:82" s="102" customFormat="1" ht="14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</row>
    <row r="220" spans="1:82" s="102" customFormat="1" ht="14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</row>
    <row r="221" spans="1:82" s="102" customFormat="1" ht="14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</row>
    <row r="222" spans="1:82" s="102" customFormat="1" ht="14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</row>
    <row r="223" spans="1:82" s="102" customFormat="1" ht="14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</row>
    <row r="224" spans="1:82" s="102" customFormat="1" ht="14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</row>
    <row r="225" spans="1:82" s="102" customFormat="1" ht="14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</row>
    <row r="226" spans="1:82" s="102" customFormat="1" ht="14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</row>
    <row r="227" spans="1:82" s="102" customFormat="1" ht="14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</row>
    <row r="228" spans="1:82" s="102" customFormat="1" ht="14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</row>
    <row r="229" spans="1:82" s="102" customFormat="1" ht="14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</row>
    <row r="230" spans="1:82" s="102" customFormat="1" ht="14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</row>
    <row r="231" spans="1:82" s="102" customFormat="1" ht="14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</row>
    <row r="232" spans="1:82" s="102" customFormat="1" ht="14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</row>
    <row r="233" spans="1:82" s="102" customFormat="1" ht="14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</row>
    <row r="234" spans="1:82" s="102" customFormat="1" ht="14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</row>
    <row r="235" spans="1:82" s="102" customFormat="1" ht="14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</row>
    <row r="236" spans="1:82" s="102" customFormat="1" ht="14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</row>
    <row r="237" spans="1:82" s="102" customFormat="1" ht="14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</row>
    <row r="238" spans="1:82" s="102" customFormat="1" ht="14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</row>
    <row r="239" spans="1:82" s="102" customFormat="1" ht="14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</row>
    <row r="240" spans="1:82" s="102" customFormat="1" ht="14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</row>
    <row r="241" spans="1:82" s="102" customFormat="1" ht="14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</row>
    <row r="242" spans="1:82" s="102" customFormat="1" ht="14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</row>
    <row r="243" spans="1:82" s="102" customFormat="1" ht="14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</row>
    <row r="244" spans="1:82" s="102" customFormat="1" ht="14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</row>
    <row r="245" spans="1:82" s="102" customFormat="1" ht="14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</row>
    <row r="246" spans="1:82" s="102" customFormat="1" ht="14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</row>
    <row r="247" spans="1:82" s="102" customFormat="1" ht="14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</row>
    <row r="248" spans="1:82" s="102" customFormat="1" ht="14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</row>
    <row r="249" spans="1:82" s="102" customFormat="1" ht="14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</row>
    <row r="250" spans="1:82" s="102" customFormat="1" ht="14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</row>
    <row r="251" spans="1:82" s="102" customFormat="1" ht="14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</row>
    <row r="252" spans="1:82" s="102" customFormat="1" ht="14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</row>
    <row r="253" spans="1:82" s="102" customFormat="1" ht="14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</row>
    <row r="254" spans="1:82" s="102" customFormat="1" ht="14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</row>
    <row r="255" spans="1:82" s="102" customFormat="1" ht="14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</row>
    <row r="256" spans="1:82" s="102" customFormat="1" ht="14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</row>
    <row r="257" spans="1:82" s="102" customFormat="1" ht="14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</row>
    <row r="258" spans="1:82" s="102" customFormat="1" ht="14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</row>
    <row r="259" spans="1:82" s="102" customFormat="1" ht="14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</row>
    <row r="260" spans="1:82" s="102" customFormat="1" ht="14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</row>
    <row r="261" spans="1:82" s="102" customFormat="1" ht="14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</row>
    <row r="262" spans="1:82" s="102" customFormat="1" ht="14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</row>
    <row r="263" spans="1:82" s="102" customFormat="1" ht="14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</row>
    <row r="264" spans="1:82" s="102" customFormat="1" ht="14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</row>
    <row r="265" spans="1:82" s="102" customFormat="1" ht="14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</row>
    <row r="266" spans="1:82" s="102" customFormat="1" ht="14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</row>
    <row r="267" spans="1:82" s="102" customFormat="1" ht="14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</row>
    <row r="268" spans="1:82" s="102" customFormat="1" ht="14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</row>
    <row r="269" spans="1:82" s="102" customFormat="1" ht="14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</row>
    <row r="270" spans="1:82" s="102" customFormat="1" ht="14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</row>
    <row r="271" spans="1:82" s="102" customFormat="1" ht="14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</row>
    <row r="272" spans="1:82" s="102" customFormat="1" ht="14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</row>
    <row r="273" spans="1:82" s="102" customFormat="1" ht="14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</row>
    <row r="274" spans="1:82" s="102" customFormat="1" ht="14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</row>
    <row r="275" spans="1:82" s="102" customFormat="1" ht="14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</row>
    <row r="276" spans="1:82" s="102" customFormat="1" ht="14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</row>
    <row r="277" spans="1:82" s="102" customFormat="1" ht="14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</row>
    <row r="278" spans="1:82" s="102" customFormat="1" ht="14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</row>
    <row r="279" spans="1:82" s="102" customFormat="1" ht="14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</row>
    <row r="280" spans="1:82" s="102" customFormat="1" ht="14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</row>
    <row r="281" spans="1:82" s="102" customFormat="1" ht="14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</row>
    <row r="282" spans="1:82" s="102" customFormat="1" ht="14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</row>
    <row r="283" spans="1:82" s="102" customFormat="1" ht="14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</row>
    <row r="284" spans="1:82" s="102" customFormat="1" ht="14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</row>
    <row r="285" spans="1:82" s="102" customFormat="1" ht="14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</row>
    <row r="286" spans="1:82" s="102" customFormat="1" ht="14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</row>
    <row r="287" spans="1:82" s="102" customFormat="1" ht="14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</row>
    <row r="288" spans="1:82" s="102" customFormat="1" ht="14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</row>
    <row r="289" spans="1:82" s="102" customFormat="1" ht="14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</row>
    <row r="290" spans="1:82" s="102" customFormat="1" ht="14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</row>
    <row r="291" spans="1:82" s="102" customFormat="1" ht="14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</row>
    <row r="292" spans="1:82" s="102" customFormat="1" ht="14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</row>
    <row r="293" spans="1:82" s="102" customFormat="1" ht="14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</row>
    <row r="294" spans="1:82" s="102" customFormat="1" ht="14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</row>
    <row r="295" spans="1:82" s="102" customFormat="1" ht="14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</row>
    <row r="296" spans="1:82" s="102" customFormat="1" ht="14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</row>
    <row r="297" spans="1:82" s="102" customFormat="1" ht="14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</row>
    <row r="298" spans="1:82" s="102" customFormat="1" ht="14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</row>
    <row r="299" spans="1:82" s="102" customFormat="1" ht="14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</row>
    <row r="300" spans="1:82" s="102" customFormat="1" ht="14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</row>
    <row r="301" spans="1:82" s="102" customFormat="1" ht="14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</row>
    <row r="302" spans="1:82" s="102" customFormat="1" ht="14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</row>
    <row r="303" spans="1:82" s="102" customFormat="1" ht="14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</row>
    <row r="304" spans="1:82" s="102" customFormat="1" ht="14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</row>
    <row r="305" spans="1:82" s="102" customFormat="1" ht="14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</row>
    <row r="306" spans="1:82" s="102" customFormat="1" ht="14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</row>
    <row r="307" spans="1:82" s="102" customFormat="1" ht="14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</row>
    <row r="308" spans="1:82" s="102" customFormat="1" ht="14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</row>
    <row r="309" spans="1:82" s="102" customFormat="1" ht="14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</row>
    <row r="310" spans="1:82" s="102" customFormat="1" ht="14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</row>
    <row r="311" spans="1:82" s="102" customFormat="1" ht="14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</row>
    <row r="312" spans="1:82" s="102" customFormat="1" ht="14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</row>
    <row r="313" spans="1:82" s="102" customFormat="1" ht="14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</row>
    <row r="314" spans="1:82" s="102" customFormat="1" ht="14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</row>
    <row r="315" spans="1:82" s="102" customFormat="1" ht="14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</row>
    <row r="316" spans="1:82" s="102" customFormat="1" ht="14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</row>
    <row r="317" spans="1:82" s="102" customFormat="1" ht="14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</row>
    <row r="318" spans="1:82" s="102" customFormat="1" ht="14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</row>
    <row r="319" spans="1:82" s="102" customFormat="1" ht="14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</row>
    <row r="320" spans="1:82" s="102" customFormat="1" ht="14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</row>
    <row r="321" spans="1:82" s="102" customFormat="1" ht="14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</row>
    <row r="322" spans="1:82" s="102" customFormat="1" ht="14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</row>
    <row r="323" spans="1:82" s="102" customFormat="1" ht="14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</row>
    <row r="324" spans="1:82" s="102" customFormat="1" ht="14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</row>
    <row r="325" spans="1:82" s="102" customFormat="1" ht="14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</row>
    <row r="326" spans="1:82" s="102" customFormat="1" ht="14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</row>
    <row r="327" spans="1:82" s="102" customFormat="1" ht="14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</row>
    <row r="328" spans="1:82" s="102" customFormat="1" ht="14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</row>
    <row r="329" spans="1:82" s="102" customFormat="1" ht="14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</row>
    <row r="330" spans="1:82" s="102" customFormat="1" ht="14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</row>
    <row r="331" spans="1:82" s="102" customFormat="1" ht="14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</row>
    <row r="332" spans="1:82" s="102" customFormat="1" ht="14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</row>
    <row r="333" spans="1:82" s="102" customFormat="1" ht="14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</row>
    <row r="334" spans="1:82" s="102" customFormat="1" ht="14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</row>
    <row r="335" spans="1:82" s="102" customFormat="1" ht="14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</row>
    <row r="336" spans="1:82" s="102" customFormat="1" ht="14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</row>
    <row r="337" spans="1:82" s="102" customFormat="1" ht="14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</row>
    <row r="338" spans="1:82" s="102" customFormat="1" ht="14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</row>
    <row r="339" spans="1:82" s="102" customFormat="1" ht="14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</row>
    <row r="340" spans="1:82" s="102" customFormat="1" ht="14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</row>
    <row r="341" spans="1:82" s="102" customFormat="1" ht="14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</row>
    <row r="342" spans="1:82" s="102" customFormat="1" ht="14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</row>
    <row r="343" spans="1:82" s="102" customFormat="1" ht="14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</row>
    <row r="344" spans="1:82" s="102" customFormat="1" ht="14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</row>
    <row r="345" spans="1:82" s="102" customFormat="1" ht="14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</row>
    <row r="346" spans="1:82" s="102" customFormat="1" ht="14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</row>
    <row r="347" spans="1:82" s="102" customFormat="1" ht="14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</row>
    <row r="348" spans="1:82" s="102" customFormat="1" ht="14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</row>
    <row r="349" spans="1:82" s="102" customFormat="1" ht="14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</row>
    <row r="350" spans="1:82" s="102" customFormat="1" ht="14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</row>
    <row r="351" spans="1:82" s="102" customFormat="1" ht="14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</row>
    <row r="352" spans="1:82" s="102" customFormat="1" ht="14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</row>
    <row r="353" spans="1:82" s="102" customFormat="1" ht="14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</row>
    <row r="354" spans="1:82" s="102" customFormat="1" ht="14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</row>
    <row r="355" spans="1:82" s="102" customFormat="1" ht="14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</row>
    <row r="356" spans="1:82" s="102" customFormat="1" ht="14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</row>
    <row r="357" spans="1:82" s="102" customFormat="1" ht="14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</row>
    <row r="358" spans="1:82" s="102" customFormat="1" ht="14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</row>
    <row r="359" spans="1:82" s="102" customFormat="1" ht="14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</row>
    <row r="360" spans="1:82" s="102" customFormat="1" ht="14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</row>
    <row r="361" spans="1:82" s="102" customFormat="1" ht="14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</row>
    <row r="362" spans="1:82" s="102" customFormat="1" ht="14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</row>
    <row r="363" spans="1:82" s="102" customFormat="1" ht="14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</row>
    <row r="364" spans="1:82" s="102" customFormat="1" ht="14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</row>
    <row r="365" spans="1:82" s="102" customFormat="1" ht="14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</row>
    <row r="366" spans="1:82" s="102" customFormat="1" ht="14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</row>
    <row r="367" spans="1:82" s="102" customFormat="1" ht="14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</row>
    <row r="368" spans="1:82" s="102" customFormat="1" ht="14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</row>
    <row r="369" spans="1:82" s="102" customFormat="1" ht="14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</row>
    <row r="370" spans="1:82" s="102" customFormat="1" ht="14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</row>
    <row r="371" spans="1:82" s="102" customFormat="1" ht="14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</row>
    <row r="372" spans="1:82" s="102" customFormat="1" ht="14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</row>
    <row r="373" spans="1:82" s="102" customFormat="1" ht="14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</row>
    <row r="374" spans="1:82" s="102" customFormat="1" ht="14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</row>
    <row r="375" spans="1:82" s="102" customFormat="1" ht="14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</row>
    <row r="376" spans="1:82" s="102" customFormat="1" ht="14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</row>
    <row r="377" spans="1:82" s="102" customFormat="1" ht="14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</row>
    <row r="378" spans="1:82" s="102" customFormat="1" ht="14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</row>
    <row r="379" spans="1:82" s="102" customFormat="1" ht="14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</row>
    <row r="380" spans="1:82" s="102" customFormat="1" ht="14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</row>
    <row r="381" spans="1:82" s="102" customFormat="1" ht="14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</row>
    <row r="382" spans="1:82" s="102" customFormat="1" ht="14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</row>
    <row r="383" spans="1:82" s="102" customFormat="1" ht="14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</row>
    <row r="384" spans="1:82" s="102" customFormat="1" ht="14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</row>
    <row r="385" spans="1:82" s="102" customFormat="1" ht="14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</row>
    <row r="386" spans="1:82" s="102" customFormat="1" ht="14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</row>
    <row r="387" spans="1:82" s="102" customFormat="1" ht="14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</row>
    <row r="388" spans="1:82" s="102" customFormat="1" ht="14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</row>
    <row r="389" spans="1:82" s="102" customFormat="1" ht="14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</row>
    <row r="390" spans="1:82" s="102" customFormat="1" ht="14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</row>
    <row r="391" spans="1:82" s="102" customFormat="1" ht="14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</row>
    <row r="392" spans="1:82" s="102" customFormat="1" ht="14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</row>
    <row r="393" spans="1:82" s="102" customFormat="1" ht="14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</row>
    <row r="394" spans="1:82" s="102" customFormat="1" ht="14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</row>
    <row r="395" spans="1:82" s="102" customFormat="1" ht="14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</row>
    <row r="396" spans="1:82" s="102" customFormat="1" ht="14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</row>
    <row r="397" spans="1:82" s="102" customFormat="1" ht="14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</row>
    <row r="398" spans="1:82" s="102" customFormat="1" ht="14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</row>
    <row r="399" spans="1:82" s="102" customFormat="1" ht="14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</row>
    <row r="400" spans="1:82" s="102" customFormat="1" ht="14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</row>
    <row r="401" spans="1:82" s="102" customFormat="1" ht="14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</row>
    <row r="402" spans="1:82" s="102" customFormat="1" ht="14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</row>
    <row r="403" spans="1:82" s="102" customFormat="1" ht="14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</row>
    <row r="404" spans="1:82" s="102" customFormat="1" ht="14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</row>
    <row r="405" spans="1:82" s="102" customFormat="1" ht="14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</row>
    <row r="406" spans="11:58" s="102" customFormat="1" ht="14.25"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</row>
    <row r="407" spans="11:58" s="102" customFormat="1" ht="14.25"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</row>
    <row r="408" spans="11:58" s="102" customFormat="1" ht="14.25"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</row>
    <row r="409" spans="11:58" s="102" customFormat="1" ht="14.25"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</row>
    <row r="410" spans="11:58" s="102" customFormat="1" ht="14.25"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</row>
    <row r="411" spans="11:58" s="102" customFormat="1" ht="14.25"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</row>
    <row r="412" spans="11:58" s="102" customFormat="1" ht="14.25"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</row>
    <row r="413" spans="11:58" s="102" customFormat="1" ht="14.25"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</row>
    <row r="414" spans="11:58" s="102" customFormat="1" ht="14.25"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</row>
    <row r="415" spans="11:58" s="102" customFormat="1" ht="14.25"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</row>
    <row r="416" spans="11:58" s="102" customFormat="1" ht="14.25"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</row>
    <row r="417" spans="11:58" s="102" customFormat="1" ht="14.25"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</row>
    <row r="418" spans="11:58" s="102" customFormat="1" ht="14.25"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</row>
    <row r="419" spans="11:58" s="102" customFormat="1" ht="14.25"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</row>
    <row r="420" spans="11:58" s="102" customFormat="1" ht="14.25"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</row>
    <row r="421" spans="11:58" s="102" customFormat="1" ht="14.25"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</row>
    <row r="422" spans="11:58" s="102" customFormat="1" ht="14.25"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</row>
    <row r="423" spans="11:58" s="102" customFormat="1" ht="14.25"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</row>
    <row r="424" spans="11:58" s="102" customFormat="1" ht="14.25"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</row>
    <row r="425" spans="11:58" s="102" customFormat="1" ht="14.25"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</row>
    <row r="426" spans="11:58" s="102" customFormat="1" ht="14.25"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</row>
    <row r="427" spans="11:58" s="102" customFormat="1" ht="14.25"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</row>
    <row r="428" spans="11:58" s="102" customFormat="1" ht="14.25"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</row>
    <row r="429" spans="11:58" s="102" customFormat="1" ht="14.25"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</row>
    <row r="430" spans="11:58" s="102" customFormat="1" ht="14.25"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</row>
    <row r="431" spans="11:58" s="102" customFormat="1" ht="14.25"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</row>
    <row r="432" spans="11:58" s="102" customFormat="1" ht="14.25"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</row>
    <row r="433" spans="11:58" s="102" customFormat="1" ht="14.25"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</row>
    <row r="434" spans="11:58" s="102" customFormat="1" ht="14.25"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</row>
    <row r="435" spans="11:58" s="102" customFormat="1" ht="14.25"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</row>
    <row r="436" spans="11:58" s="102" customFormat="1" ht="14.25"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</row>
    <row r="437" spans="11:58" s="102" customFormat="1" ht="14.25"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</row>
    <row r="438" spans="11:58" s="102" customFormat="1" ht="14.25"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</row>
    <row r="439" spans="11:58" s="102" customFormat="1" ht="14.25"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</row>
    <row r="440" spans="11:58" s="102" customFormat="1" ht="14.25"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</row>
    <row r="441" spans="11:58" s="102" customFormat="1" ht="14.25"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</row>
    <row r="442" spans="11:58" s="102" customFormat="1" ht="14.25"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</row>
    <row r="443" spans="11:58" s="102" customFormat="1" ht="14.25"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</row>
    <row r="444" spans="11:58" s="102" customFormat="1" ht="14.25"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</row>
    <row r="445" spans="11:58" s="102" customFormat="1" ht="14.25"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</row>
    <row r="446" spans="11:58" s="102" customFormat="1" ht="14.25"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</row>
    <row r="447" spans="11:58" s="102" customFormat="1" ht="14.25"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</row>
    <row r="448" spans="11:58" s="102" customFormat="1" ht="14.25"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</row>
    <row r="449" spans="11:58" s="102" customFormat="1" ht="14.25"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</row>
    <row r="450" spans="11:58" s="102" customFormat="1" ht="14.25"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</row>
    <row r="451" spans="11:58" s="102" customFormat="1" ht="14.25"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</row>
    <row r="452" spans="11:58" s="102" customFormat="1" ht="14.25"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</row>
    <row r="453" spans="11:58" s="102" customFormat="1" ht="14.25"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</row>
    <row r="454" spans="11:58" s="102" customFormat="1" ht="14.25"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</row>
    <row r="455" spans="11:58" s="102" customFormat="1" ht="14.25"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</row>
    <row r="456" spans="11:58" s="102" customFormat="1" ht="14.25"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</row>
    <row r="457" spans="11:58" s="102" customFormat="1" ht="14.25"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</row>
    <row r="458" spans="11:58" s="102" customFormat="1" ht="14.25"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</row>
    <row r="459" spans="11:58" s="102" customFormat="1" ht="14.25"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</row>
    <row r="460" spans="11:58" s="102" customFormat="1" ht="14.25"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</row>
    <row r="461" spans="11:58" s="102" customFormat="1" ht="14.25"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</row>
    <row r="462" spans="11:58" s="102" customFormat="1" ht="14.25"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</row>
    <row r="463" spans="11:58" s="102" customFormat="1" ht="14.25"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</row>
    <row r="464" spans="11:58" s="102" customFormat="1" ht="14.25"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</row>
    <row r="465" spans="11:58" s="102" customFormat="1" ht="14.25"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</row>
    <row r="466" spans="11:58" s="102" customFormat="1" ht="14.25"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</row>
    <row r="467" spans="11:58" s="102" customFormat="1" ht="14.25"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</row>
    <row r="468" spans="11:58" s="102" customFormat="1" ht="14.25"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</row>
    <row r="469" spans="11:58" s="102" customFormat="1" ht="14.25"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</row>
    <row r="470" spans="11:58" s="102" customFormat="1" ht="14.25"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</row>
    <row r="471" spans="11:58" s="102" customFormat="1" ht="14.25"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</row>
    <row r="472" spans="11:58" s="102" customFormat="1" ht="14.25"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</row>
    <row r="473" spans="11:58" s="102" customFormat="1" ht="14.25"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</row>
    <row r="474" spans="11:58" s="102" customFormat="1" ht="14.25"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</row>
    <row r="475" spans="11:58" s="102" customFormat="1" ht="14.25"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</row>
    <row r="476" spans="11:58" s="102" customFormat="1" ht="14.25"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</row>
    <row r="477" spans="11:58" s="102" customFormat="1" ht="14.25"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</row>
    <row r="478" spans="11:58" s="102" customFormat="1" ht="14.25"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</row>
    <row r="479" spans="11:58" s="102" customFormat="1" ht="14.25"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</row>
    <row r="480" spans="11:58" s="102" customFormat="1" ht="14.25"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</row>
    <row r="481" spans="11:58" s="102" customFormat="1" ht="14.25"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</row>
    <row r="482" spans="11:58" s="102" customFormat="1" ht="14.25"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</row>
    <row r="483" spans="11:58" s="102" customFormat="1" ht="14.25"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</row>
    <row r="484" spans="11:58" s="102" customFormat="1" ht="14.25"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</row>
    <row r="485" spans="11:58" s="102" customFormat="1" ht="14.25"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</row>
    <row r="486" spans="11:58" s="102" customFormat="1" ht="14.25"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</row>
    <row r="487" spans="11:58" s="102" customFormat="1" ht="14.25"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</row>
    <row r="488" spans="11:58" s="102" customFormat="1" ht="14.25"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</row>
    <row r="489" spans="11:58" s="102" customFormat="1" ht="14.25"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</row>
    <row r="490" spans="11:58" s="102" customFormat="1" ht="14.25"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</row>
    <row r="491" spans="11:58" s="102" customFormat="1" ht="14.25"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</row>
    <row r="492" spans="11:58" s="102" customFormat="1" ht="14.25"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</row>
    <row r="493" spans="11:58" s="102" customFormat="1" ht="14.25"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</row>
    <row r="494" spans="11:58" s="102" customFormat="1" ht="14.25"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</row>
    <row r="495" spans="11:58" s="102" customFormat="1" ht="14.25"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</row>
    <row r="496" spans="11:58" s="102" customFormat="1" ht="14.25"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</row>
    <row r="497" spans="11:58" s="102" customFormat="1" ht="14.25"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</row>
    <row r="498" spans="11:58" s="102" customFormat="1" ht="14.25"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</row>
    <row r="499" spans="11:58" s="102" customFormat="1" ht="14.25"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</row>
    <row r="500" spans="11:58" s="102" customFormat="1" ht="14.25"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</row>
    <row r="501" spans="11:58" s="102" customFormat="1" ht="14.25"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</row>
    <row r="502" spans="11:58" s="102" customFormat="1" ht="14.25"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</row>
    <row r="503" spans="11:58" s="102" customFormat="1" ht="14.25"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</row>
    <row r="504" spans="11:58" s="102" customFormat="1" ht="14.25"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</row>
    <row r="505" spans="11:58" s="102" customFormat="1" ht="14.25"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</row>
    <row r="506" spans="11:58" s="102" customFormat="1" ht="14.25"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</row>
    <row r="507" spans="11:58" s="102" customFormat="1" ht="14.25"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</row>
    <row r="508" spans="11:58" s="102" customFormat="1" ht="14.25"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</row>
    <row r="509" spans="11:58" s="102" customFormat="1" ht="14.25"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</row>
    <row r="510" spans="11:58" s="102" customFormat="1" ht="14.25"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</row>
    <row r="511" spans="11:58" s="102" customFormat="1" ht="14.25"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</row>
    <row r="512" spans="11:58" s="102" customFormat="1" ht="14.25"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</row>
    <row r="513" spans="11:58" s="102" customFormat="1" ht="14.25"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</row>
    <row r="514" spans="11:58" s="102" customFormat="1" ht="14.25"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</row>
    <row r="515" spans="11:58" s="102" customFormat="1" ht="14.25"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</row>
    <row r="516" spans="11:58" s="102" customFormat="1" ht="14.25"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</row>
    <row r="517" spans="11:58" s="102" customFormat="1" ht="14.25"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</row>
    <row r="518" spans="11:58" s="102" customFormat="1" ht="14.25"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</row>
    <row r="519" spans="11:58" s="102" customFormat="1" ht="14.25"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</row>
    <row r="520" spans="11:58" s="102" customFormat="1" ht="14.25"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</row>
    <row r="521" spans="11:58" s="102" customFormat="1" ht="14.25"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</row>
    <row r="522" spans="11:58" s="102" customFormat="1" ht="14.25"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</row>
    <row r="523" spans="11:58" s="102" customFormat="1" ht="14.25"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</row>
    <row r="524" spans="11:58" s="102" customFormat="1" ht="14.25"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</row>
    <row r="525" spans="11:58" s="102" customFormat="1" ht="14.25"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</row>
    <row r="526" spans="11:58" s="102" customFormat="1" ht="14.25"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</row>
    <row r="527" spans="11:58" s="102" customFormat="1" ht="14.25"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</row>
    <row r="528" spans="11:58" s="102" customFormat="1" ht="14.25"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</row>
    <row r="529" spans="11:58" s="102" customFormat="1" ht="14.25"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</row>
    <row r="530" spans="11:58" s="102" customFormat="1" ht="14.25"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</row>
    <row r="531" spans="11:58" s="102" customFormat="1" ht="14.25"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</row>
    <row r="532" spans="11:58" s="102" customFormat="1" ht="14.25"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</row>
    <row r="533" spans="11:58" s="102" customFormat="1" ht="14.25"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</row>
    <row r="534" spans="11:58" s="102" customFormat="1" ht="14.25"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</row>
    <row r="535" spans="11:58" s="102" customFormat="1" ht="14.25"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</row>
    <row r="536" spans="11:58" s="102" customFormat="1" ht="14.25"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</row>
    <row r="537" spans="11:58" s="102" customFormat="1" ht="14.25"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</row>
    <row r="538" spans="11:58" s="102" customFormat="1" ht="14.25"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</row>
    <row r="539" spans="11:58" s="102" customFormat="1" ht="14.25"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</row>
    <row r="540" spans="11:58" s="102" customFormat="1" ht="14.25"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</row>
    <row r="541" spans="11:58" s="102" customFormat="1" ht="14.25"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</row>
    <row r="542" spans="11:58" s="102" customFormat="1" ht="14.25"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</row>
    <row r="543" spans="11:58" s="102" customFormat="1" ht="14.25"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</row>
    <row r="544" spans="11:58" s="102" customFormat="1" ht="14.25"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</row>
    <row r="545" spans="11:58" s="102" customFormat="1" ht="14.25"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</row>
    <row r="546" spans="11:58" s="102" customFormat="1" ht="14.25"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</row>
    <row r="547" spans="11:58" s="102" customFormat="1" ht="14.25"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</row>
    <row r="548" spans="11:58" s="102" customFormat="1" ht="14.25"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</row>
    <row r="549" spans="11:58" s="102" customFormat="1" ht="14.25"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</row>
    <row r="550" spans="11:58" s="102" customFormat="1" ht="14.25"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</row>
    <row r="551" spans="11:58" s="102" customFormat="1" ht="14.25"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</row>
    <row r="552" spans="11:58" s="102" customFormat="1" ht="14.25"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</row>
    <row r="553" spans="11:58" s="102" customFormat="1" ht="14.25"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</row>
    <row r="554" spans="11:58" s="102" customFormat="1" ht="14.25"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</row>
    <row r="555" spans="11:58" s="102" customFormat="1" ht="14.25"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</row>
    <row r="556" spans="11:58" s="102" customFormat="1" ht="14.25"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</row>
    <row r="557" spans="11:58" s="102" customFormat="1" ht="14.25"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</row>
    <row r="558" spans="11:58" s="102" customFormat="1" ht="14.25"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</row>
    <row r="559" spans="11:58" s="102" customFormat="1" ht="14.25"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</row>
    <row r="560" spans="11:58" s="102" customFormat="1" ht="14.25"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</row>
    <row r="561" spans="11:58" s="102" customFormat="1" ht="14.25"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</row>
    <row r="562" spans="11:58" s="102" customFormat="1" ht="14.25"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</row>
    <row r="563" spans="11:58" s="102" customFormat="1" ht="14.25"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</row>
    <row r="564" spans="11:58" s="102" customFormat="1" ht="14.25"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</row>
    <row r="565" spans="11:58" s="102" customFormat="1" ht="14.25"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</row>
    <row r="566" spans="11:58" s="102" customFormat="1" ht="14.25"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</row>
    <row r="567" spans="11:58" s="102" customFormat="1" ht="14.25"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</row>
    <row r="568" spans="11:58" s="102" customFormat="1" ht="14.25"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</row>
    <row r="569" spans="11:58" s="102" customFormat="1" ht="14.25"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</row>
    <row r="570" spans="11:58" s="102" customFormat="1" ht="14.25"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</row>
    <row r="571" spans="11:58" s="102" customFormat="1" ht="14.25"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</row>
    <row r="572" spans="11:58" s="102" customFormat="1" ht="14.25"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</row>
    <row r="573" spans="11:58" s="102" customFormat="1" ht="14.25"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</row>
    <row r="574" spans="11:58" s="102" customFormat="1" ht="14.25"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</row>
    <row r="575" spans="11:58" s="102" customFormat="1" ht="14.25"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</row>
    <row r="576" spans="11:58" s="102" customFormat="1" ht="14.25"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</row>
    <row r="577" spans="11:58" s="102" customFormat="1" ht="14.25"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</row>
    <row r="578" spans="11:58" s="102" customFormat="1" ht="14.25"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</row>
    <row r="579" spans="11:58" s="102" customFormat="1" ht="14.25"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</row>
    <row r="580" spans="11:58" s="102" customFormat="1" ht="14.25"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</row>
    <row r="581" spans="11:58" s="102" customFormat="1" ht="14.25"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</row>
    <row r="582" spans="11:58" s="102" customFormat="1" ht="14.25"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</row>
    <row r="583" spans="11:58" s="102" customFormat="1" ht="14.25"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</row>
    <row r="584" spans="11:58" s="102" customFormat="1" ht="14.25"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</row>
    <row r="585" spans="11:58" s="102" customFormat="1" ht="14.25"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</row>
    <row r="586" spans="11:58" s="102" customFormat="1" ht="14.25"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</row>
    <row r="587" spans="11:58" s="102" customFormat="1" ht="14.25"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</row>
    <row r="588" spans="11:58" s="102" customFormat="1" ht="14.25"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</row>
    <row r="589" spans="11:58" s="102" customFormat="1" ht="14.25"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</row>
    <row r="590" spans="11:58" s="102" customFormat="1" ht="14.25"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</row>
    <row r="591" spans="11:58" s="102" customFormat="1" ht="14.25"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</row>
    <row r="592" spans="11:58" s="102" customFormat="1" ht="14.25"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</row>
    <row r="593" spans="11:58" s="102" customFormat="1" ht="14.25"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</row>
    <row r="594" spans="11:58" s="102" customFormat="1" ht="14.25"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</row>
    <row r="595" spans="11:58" s="102" customFormat="1" ht="14.25"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</row>
    <row r="596" spans="11:58" s="102" customFormat="1" ht="14.25"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</row>
    <row r="597" spans="11:58" s="102" customFormat="1" ht="14.25"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</row>
    <row r="598" spans="11:58" s="102" customFormat="1" ht="14.25"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</row>
    <row r="599" spans="11:58" s="102" customFormat="1" ht="14.25"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</row>
    <row r="600" spans="11:58" s="102" customFormat="1" ht="14.25"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</row>
    <row r="601" spans="11:58" s="102" customFormat="1" ht="14.25"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</row>
    <row r="602" spans="11:58" s="102" customFormat="1" ht="14.25"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</row>
    <row r="603" spans="11:58" s="102" customFormat="1" ht="14.25"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</row>
    <row r="604" spans="11:58" s="102" customFormat="1" ht="14.25"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</row>
    <row r="605" spans="11:58" s="102" customFormat="1" ht="14.25"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</row>
    <row r="606" spans="11:58" s="102" customFormat="1" ht="14.25"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</row>
    <row r="607" spans="11:58" s="102" customFormat="1" ht="14.25"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</row>
    <row r="608" spans="11:58" s="102" customFormat="1" ht="14.25"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</row>
    <row r="609" spans="11:58" s="102" customFormat="1" ht="14.25"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</row>
    <row r="610" spans="11:58" s="102" customFormat="1" ht="14.25"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</row>
    <row r="611" spans="11:58" s="102" customFormat="1" ht="14.25"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</row>
    <row r="612" spans="11:58" s="102" customFormat="1" ht="14.25"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</row>
    <row r="613" spans="11:58" s="102" customFormat="1" ht="14.25"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</row>
    <row r="614" spans="11:58" s="102" customFormat="1" ht="14.25"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</row>
    <row r="615" spans="11:58" s="102" customFormat="1" ht="14.25"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</row>
    <row r="616" spans="11:58" s="102" customFormat="1" ht="14.25"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</row>
    <row r="617" spans="11:58" s="102" customFormat="1" ht="14.25"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</row>
    <row r="618" spans="11:58" s="102" customFormat="1" ht="14.25"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</row>
    <row r="619" spans="11:58" s="102" customFormat="1" ht="14.25"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</row>
    <row r="620" spans="11:58" s="102" customFormat="1" ht="14.25"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</row>
    <row r="621" spans="11:58" s="102" customFormat="1" ht="14.25"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</row>
    <row r="622" spans="11:58" s="102" customFormat="1" ht="14.25"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</row>
    <row r="623" spans="11:58" s="102" customFormat="1" ht="14.25"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</row>
    <row r="624" spans="11:58" s="102" customFormat="1" ht="14.25"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</row>
    <row r="625" spans="11:58" s="102" customFormat="1" ht="14.25"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</row>
    <row r="626" spans="11:58" s="102" customFormat="1" ht="14.25"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</row>
    <row r="627" spans="11:58" s="102" customFormat="1" ht="14.25"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</row>
    <row r="628" spans="11:58" s="102" customFormat="1" ht="14.25"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</row>
    <row r="629" spans="11:58" s="102" customFormat="1" ht="14.25"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</row>
    <row r="630" spans="11:58" s="102" customFormat="1" ht="14.25"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</row>
    <row r="631" spans="11:58" s="102" customFormat="1" ht="14.25"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</row>
    <row r="632" spans="11:58" s="102" customFormat="1" ht="14.25"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</row>
    <row r="633" spans="11:58" s="102" customFormat="1" ht="14.25"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</row>
    <row r="634" spans="11:58" s="102" customFormat="1" ht="14.25"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</row>
    <row r="635" spans="11:58" s="102" customFormat="1" ht="14.25"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</row>
    <row r="636" spans="11:58" s="102" customFormat="1" ht="14.25"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</row>
    <row r="637" spans="11:58" s="102" customFormat="1" ht="14.25"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</row>
    <row r="638" spans="11:58" s="102" customFormat="1" ht="14.25"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</row>
    <row r="639" spans="11:58" s="102" customFormat="1" ht="14.25"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</row>
    <row r="640" spans="11:58" s="102" customFormat="1" ht="14.25"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</row>
    <row r="641" spans="11:58" s="102" customFormat="1" ht="14.25"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</row>
    <row r="642" spans="11:58" s="102" customFormat="1" ht="14.25"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</row>
    <row r="643" spans="11:58" s="102" customFormat="1" ht="14.25"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</row>
    <row r="644" spans="11:58" s="102" customFormat="1" ht="14.25"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</row>
    <row r="645" spans="11:58" s="102" customFormat="1" ht="14.25"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</row>
    <row r="646" spans="11:58" s="102" customFormat="1" ht="14.25"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</row>
    <row r="647" spans="11:58" s="102" customFormat="1" ht="14.25"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</row>
    <row r="648" spans="11:58" s="102" customFormat="1" ht="14.25"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</row>
    <row r="649" spans="11:58" s="102" customFormat="1" ht="14.25"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</row>
    <row r="650" spans="11:58" s="102" customFormat="1" ht="14.25"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</row>
    <row r="651" spans="11:58" s="102" customFormat="1" ht="14.25"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</row>
    <row r="652" spans="11:58" s="102" customFormat="1" ht="14.25"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</row>
    <row r="653" spans="11:58" s="102" customFormat="1" ht="14.25"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</row>
    <row r="654" spans="11:58" s="102" customFormat="1" ht="14.25"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</row>
    <row r="655" spans="11:58" s="102" customFormat="1" ht="14.25"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</row>
    <row r="656" spans="11:58" s="102" customFormat="1" ht="14.25"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</row>
    <row r="657" spans="11:58" s="102" customFormat="1" ht="14.25"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</row>
    <row r="658" spans="11:58" s="102" customFormat="1" ht="14.25"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</row>
    <row r="659" spans="11:58" s="102" customFormat="1" ht="14.25"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</row>
    <row r="660" spans="11:58" s="102" customFormat="1" ht="14.25"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</row>
    <row r="661" spans="11:58" s="102" customFormat="1" ht="14.25"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</row>
    <row r="662" spans="11:58" s="102" customFormat="1" ht="14.25"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</row>
    <row r="663" spans="11:58" s="102" customFormat="1" ht="14.25"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</row>
    <row r="664" spans="11:58" s="102" customFormat="1" ht="14.25"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</row>
    <row r="665" spans="11:58" s="102" customFormat="1" ht="14.25"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</row>
    <row r="666" spans="11:58" s="102" customFormat="1" ht="14.25"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</row>
    <row r="667" spans="11:58" s="102" customFormat="1" ht="14.25"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</row>
    <row r="668" spans="11:58" s="102" customFormat="1" ht="14.25"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</row>
    <row r="669" spans="11:58" s="102" customFormat="1" ht="14.25"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</row>
    <row r="670" spans="11:58" s="102" customFormat="1" ht="14.25"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</row>
    <row r="671" spans="11:58" s="102" customFormat="1" ht="14.25"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</row>
    <row r="672" spans="11:58" s="102" customFormat="1" ht="14.25"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</row>
    <row r="673" spans="11:58" s="102" customFormat="1" ht="14.25"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</row>
    <row r="674" spans="11:58" s="102" customFormat="1" ht="14.25"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</row>
    <row r="675" spans="11:58" s="102" customFormat="1" ht="14.25"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</row>
    <row r="676" spans="11:58" s="102" customFormat="1" ht="14.25"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</row>
    <row r="677" spans="11:58" s="102" customFormat="1" ht="14.25"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</row>
    <row r="678" spans="11:58" s="102" customFormat="1" ht="14.25"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</row>
    <row r="679" spans="11:58" s="102" customFormat="1" ht="14.25"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</row>
    <row r="680" spans="11:58" s="102" customFormat="1" ht="14.25"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</row>
    <row r="681" spans="11:58" s="102" customFormat="1" ht="14.25"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</row>
    <row r="682" spans="11:58" s="102" customFormat="1" ht="14.25"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</row>
    <row r="683" spans="11:58" s="102" customFormat="1" ht="14.25"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</row>
    <row r="684" spans="11:58" s="102" customFormat="1" ht="14.25"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</row>
    <row r="685" spans="11:58" s="102" customFormat="1" ht="14.25"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</row>
    <row r="686" spans="11:58" s="102" customFormat="1" ht="14.25"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</row>
    <row r="687" spans="11:58" s="102" customFormat="1" ht="14.25"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</row>
    <row r="688" spans="11:58" s="102" customFormat="1" ht="14.25"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</row>
    <row r="689" spans="11:58" s="102" customFormat="1" ht="14.25"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</row>
    <row r="690" spans="11:58" s="102" customFormat="1" ht="14.25"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</row>
    <row r="691" spans="11:58" s="102" customFormat="1" ht="14.25"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</row>
    <row r="692" spans="11:58" s="102" customFormat="1" ht="14.25"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</row>
    <row r="693" spans="11:58" s="102" customFormat="1" ht="14.25"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</row>
    <row r="694" spans="11:58" s="102" customFormat="1" ht="14.25"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</row>
    <row r="695" spans="11:58" s="102" customFormat="1" ht="14.25"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</row>
    <row r="696" spans="11:58" s="102" customFormat="1" ht="14.25"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</row>
    <row r="697" spans="11:58" s="102" customFormat="1" ht="14.25"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</row>
    <row r="698" spans="11:58" s="102" customFormat="1" ht="14.25"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</row>
    <row r="699" spans="11:58" s="102" customFormat="1" ht="14.25"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</row>
    <row r="700" spans="11:58" s="102" customFormat="1" ht="14.25"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</row>
    <row r="701" spans="11:58" s="102" customFormat="1" ht="14.25"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</row>
    <row r="702" spans="11:58" s="102" customFormat="1" ht="14.25"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</row>
    <row r="703" spans="11:58" s="102" customFormat="1" ht="14.25"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</row>
    <row r="704" spans="11:58" s="102" customFormat="1" ht="14.25"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</row>
    <row r="705" spans="11:58" s="102" customFormat="1" ht="14.25"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</row>
    <row r="706" spans="11:58" s="102" customFormat="1" ht="14.25"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</row>
    <row r="707" spans="11:58" s="102" customFormat="1" ht="14.25"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</row>
    <row r="708" spans="11:58" s="102" customFormat="1" ht="14.25"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</row>
    <row r="709" spans="11:58" s="102" customFormat="1" ht="14.25"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</row>
    <row r="710" spans="11:58" s="102" customFormat="1" ht="14.25"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</row>
    <row r="711" spans="11:58" s="102" customFormat="1" ht="14.25"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</row>
    <row r="712" spans="11:58" s="102" customFormat="1" ht="14.25"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</row>
    <row r="713" spans="11:58" s="102" customFormat="1" ht="14.25"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</row>
    <row r="714" spans="11:58" s="102" customFormat="1" ht="14.25"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</row>
    <row r="715" spans="11:58" s="102" customFormat="1" ht="14.25"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</row>
    <row r="716" spans="11:58" s="102" customFormat="1" ht="14.25"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</row>
    <row r="717" spans="11:58" s="102" customFormat="1" ht="14.25"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</row>
    <row r="718" spans="11:58" s="102" customFormat="1" ht="14.25"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</row>
    <row r="719" spans="11:58" s="102" customFormat="1" ht="14.25"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</row>
    <row r="720" spans="11:58" s="102" customFormat="1" ht="14.25"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</row>
    <row r="721" spans="11:58" s="102" customFormat="1" ht="14.25"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</row>
    <row r="722" spans="11:58" s="102" customFormat="1" ht="14.25"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</row>
    <row r="723" spans="11:58" s="102" customFormat="1" ht="14.25"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</row>
    <row r="724" spans="11:58" s="102" customFormat="1" ht="14.25"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</row>
    <row r="725" spans="11:58" s="102" customFormat="1" ht="14.25"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</row>
    <row r="726" spans="11:58" s="102" customFormat="1" ht="14.25"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</row>
    <row r="727" spans="11:58" s="102" customFormat="1" ht="14.25"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</row>
    <row r="728" spans="11:58" s="102" customFormat="1" ht="14.25"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</row>
    <row r="729" spans="11:58" s="102" customFormat="1" ht="14.25"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</row>
    <row r="730" spans="11:58" s="102" customFormat="1" ht="14.25"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</row>
    <row r="731" spans="11:58" s="102" customFormat="1" ht="14.25"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</row>
    <row r="732" spans="11:58" s="102" customFormat="1" ht="14.25"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</row>
    <row r="733" spans="11:58" s="102" customFormat="1" ht="14.25"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</row>
    <row r="734" spans="11:58" s="102" customFormat="1" ht="14.25"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</row>
    <row r="735" spans="11:58" s="102" customFormat="1" ht="14.25"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</row>
    <row r="736" spans="11:58" s="102" customFormat="1" ht="14.25"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</row>
    <row r="737" spans="11:58" s="102" customFormat="1" ht="14.25"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</row>
    <row r="738" spans="11:58" s="102" customFormat="1" ht="14.25"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</row>
    <row r="739" spans="11:58" s="102" customFormat="1" ht="14.25"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</row>
    <row r="740" spans="11:58" s="102" customFormat="1" ht="14.25"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</row>
    <row r="741" spans="11:58" s="102" customFormat="1" ht="14.25"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</row>
    <row r="742" spans="11:58" s="102" customFormat="1" ht="14.25"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</row>
    <row r="743" spans="11:58" s="102" customFormat="1" ht="14.25"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</row>
    <row r="744" spans="11:58" s="102" customFormat="1" ht="14.25"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</row>
    <row r="745" spans="11:58" s="102" customFormat="1" ht="14.25"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</row>
    <row r="746" spans="11:58" s="102" customFormat="1" ht="14.25"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</row>
    <row r="747" spans="11:58" s="102" customFormat="1" ht="14.25"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</row>
    <row r="748" spans="11:58" s="102" customFormat="1" ht="14.25"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</row>
    <row r="749" spans="11:58" s="102" customFormat="1" ht="14.25"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</row>
    <row r="750" spans="11:58" s="102" customFormat="1" ht="14.25"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</row>
    <row r="751" spans="11:58" s="102" customFormat="1" ht="14.25"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</row>
    <row r="752" spans="11:58" s="102" customFormat="1" ht="14.25"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</row>
    <row r="753" spans="11:58" s="102" customFormat="1" ht="14.25"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</row>
    <row r="754" spans="11:58" s="102" customFormat="1" ht="14.25"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</row>
    <row r="755" spans="11:58" s="102" customFormat="1" ht="14.25"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</row>
    <row r="756" spans="11:58" s="102" customFormat="1" ht="14.25"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</row>
    <row r="757" spans="11:58" s="102" customFormat="1" ht="14.25"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</row>
    <row r="758" spans="11:58" s="102" customFormat="1" ht="14.25"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</row>
    <row r="759" spans="11:58" s="102" customFormat="1" ht="14.25"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</row>
    <row r="760" spans="11:58" s="102" customFormat="1" ht="14.25"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</row>
    <row r="761" spans="11:58" s="102" customFormat="1" ht="14.25"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</row>
    <row r="762" spans="11:58" s="102" customFormat="1" ht="14.25"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</row>
    <row r="763" spans="11:58" s="102" customFormat="1" ht="14.25"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</row>
    <row r="764" spans="11:58" s="102" customFormat="1" ht="14.25"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</row>
    <row r="765" spans="11:58" s="102" customFormat="1" ht="14.25"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</row>
    <row r="766" spans="11:58" s="102" customFormat="1" ht="14.25"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</row>
    <row r="767" spans="11:58" s="102" customFormat="1" ht="14.25"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</row>
    <row r="768" spans="11:58" s="102" customFormat="1" ht="14.25"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</row>
    <row r="769" spans="11:58" s="102" customFormat="1" ht="14.25"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</row>
    <row r="770" spans="11:58" s="102" customFormat="1" ht="14.25"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</row>
    <row r="771" spans="11:58" s="102" customFormat="1" ht="14.25"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</row>
    <row r="772" spans="11:58" s="102" customFormat="1" ht="14.25"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</row>
    <row r="773" spans="11:58" s="102" customFormat="1" ht="14.25"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</row>
    <row r="774" spans="11:58" s="102" customFormat="1" ht="14.25"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</row>
    <row r="775" spans="11:58" s="102" customFormat="1" ht="14.25"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</row>
    <row r="776" spans="11:58" s="102" customFormat="1" ht="14.25"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</row>
    <row r="777" spans="11:58" s="102" customFormat="1" ht="14.25"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</row>
    <row r="778" spans="11:58" s="102" customFormat="1" ht="14.25"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</row>
    <row r="779" spans="11:58" s="102" customFormat="1" ht="14.25"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</row>
    <row r="780" spans="11:58" s="102" customFormat="1" ht="14.25"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</row>
    <row r="781" spans="11:58" s="102" customFormat="1" ht="14.25"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</row>
    <row r="782" spans="11:58" s="102" customFormat="1" ht="14.25"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</row>
    <row r="783" spans="11:58" s="102" customFormat="1" ht="14.25"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</row>
    <row r="784" spans="11:58" s="102" customFormat="1" ht="14.25"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</row>
    <row r="785" spans="11:58" s="102" customFormat="1" ht="14.25"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</row>
    <row r="786" spans="11:58" s="102" customFormat="1" ht="14.25"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</row>
    <row r="787" spans="11:58" s="102" customFormat="1" ht="14.25"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</row>
    <row r="788" spans="11:58" s="102" customFormat="1" ht="14.25"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</row>
    <row r="789" spans="11:58" s="102" customFormat="1" ht="14.25"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</row>
    <row r="790" spans="11:58" s="102" customFormat="1" ht="14.25"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</row>
    <row r="791" spans="11:58" s="102" customFormat="1" ht="14.25"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</row>
    <row r="792" spans="11:58" s="102" customFormat="1" ht="14.25"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</row>
    <row r="793" spans="11:58" s="102" customFormat="1" ht="14.25"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</row>
    <row r="794" spans="11:58" s="102" customFormat="1" ht="14.25"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</row>
    <row r="795" spans="11:58" s="102" customFormat="1" ht="14.25"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</row>
    <row r="796" spans="11:58" s="102" customFormat="1" ht="14.25"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</row>
    <row r="797" spans="11:58" s="102" customFormat="1" ht="14.25"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</row>
    <row r="798" spans="11:58" s="102" customFormat="1" ht="14.25"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</row>
    <row r="799" spans="11:58" s="102" customFormat="1" ht="14.25"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</row>
    <row r="800" spans="11:58" s="102" customFormat="1" ht="14.25"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</row>
    <row r="801" spans="11:58" s="102" customFormat="1" ht="14.25"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</row>
    <row r="802" spans="11:58" s="102" customFormat="1" ht="14.25"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</row>
    <row r="803" spans="11:58" s="102" customFormat="1" ht="14.25"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</row>
    <row r="804" spans="11:58" s="102" customFormat="1" ht="14.25"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</row>
    <row r="805" spans="11:58" s="102" customFormat="1" ht="14.25"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</row>
    <row r="806" spans="11:58" s="102" customFormat="1" ht="14.25"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</row>
    <row r="807" spans="11:58" s="102" customFormat="1" ht="14.25"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</row>
    <row r="808" spans="11:58" s="102" customFormat="1" ht="14.25"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</row>
    <row r="809" spans="11:58" s="102" customFormat="1" ht="14.25"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</row>
    <row r="810" spans="11:58" s="102" customFormat="1" ht="14.25"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</row>
    <row r="811" spans="11:58" s="102" customFormat="1" ht="14.25"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</row>
    <row r="812" spans="11:58" s="102" customFormat="1" ht="14.25"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</row>
    <row r="813" spans="11:58" s="102" customFormat="1" ht="14.25"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</row>
    <row r="814" spans="11:58" s="102" customFormat="1" ht="14.25"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</row>
    <row r="815" spans="11:58" s="102" customFormat="1" ht="14.25"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</row>
    <row r="816" spans="11:58" s="102" customFormat="1" ht="14.25"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</row>
    <row r="817" spans="11:58" s="102" customFormat="1" ht="14.25"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</row>
    <row r="818" spans="11:58" s="102" customFormat="1" ht="14.25"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</row>
    <row r="819" spans="11:58" s="102" customFormat="1" ht="14.25"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</row>
    <row r="820" spans="11:58" s="102" customFormat="1" ht="14.25"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</row>
    <row r="821" spans="11:58" s="102" customFormat="1" ht="14.25"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</row>
    <row r="822" spans="11:58" s="102" customFormat="1" ht="14.25"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</row>
    <row r="823" spans="11:58" s="102" customFormat="1" ht="14.25"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</row>
    <row r="824" spans="11:58" s="102" customFormat="1" ht="14.25"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</row>
    <row r="825" spans="11:58" s="102" customFormat="1" ht="14.25"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</row>
    <row r="826" spans="11:58" s="102" customFormat="1" ht="14.25"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</row>
    <row r="827" spans="11:58" s="102" customFormat="1" ht="14.25"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</row>
    <row r="828" spans="11:58" s="102" customFormat="1" ht="14.25"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</row>
    <row r="829" spans="11:58" s="102" customFormat="1" ht="14.25"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</row>
    <row r="830" spans="11:58" s="102" customFormat="1" ht="14.25"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</row>
    <row r="831" spans="11:58" s="102" customFormat="1" ht="14.25"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</row>
    <row r="832" spans="11:58" s="102" customFormat="1" ht="14.25"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</row>
    <row r="833" spans="11:58" s="102" customFormat="1" ht="14.25"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</row>
    <row r="834" spans="11:58" s="102" customFormat="1" ht="14.25"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</row>
    <row r="835" spans="11:58" s="102" customFormat="1" ht="14.25"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</row>
    <row r="836" spans="11:58" s="102" customFormat="1" ht="14.25"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</row>
    <row r="837" spans="11:58" s="102" customFormat="1" ht="14.25"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</row>
    <row r="838" spans="11:58" s="102" customFormat="1" ht="14.25"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</row>
    <row r="839" spans="11:58" s="102" customFormat="1" ht="14.25"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</row>
    <row r="840" spans="11:58" s="102" customFormat="1" ht="14.25"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</row>
    <row r="841" spans="11:58" s="102" customFormat="1" ht="14.25"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</row>
    <row r="842" spans="11:58" s="102" customFormat="1" ht="14.25"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</row>
    <row r="843" spans="11:58" s="102" customFormat="1" ht="14.25"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</row>
    <row r="844" spans="11:58" s="102" customFormat="1" ht="14.25"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</row>
    <row r="845" spans="11:58" s="102" customFormat="1" ht="14.25"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</row>
    <row r="846" spans="11:58" s="102" customFormat="1" ht="14.25"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</row>
    <row r="847" spans="11:58" s="102" customFormat="1" ht="14.25"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</row>
    <row r="848" spans="11:58" s="102" customFormat="1" ht="14.25"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</row>
    <row r="849" spans="11:58" s="102" customFormat="1" ht="14.25"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</row>
    <row r="850" spans="11:58" s="102" customFormat="1" ht="14.25"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</row>
    <row r="851" spans="11:58" s="102" customFormat="1" ht="14.25"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</row>
    <row r="852" spans="11:58" s="102" customFormat="1" ht="14.25"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</row>
    <row r="853" spans="11:58" s="102" customFormat="1" ht="14.25"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</row>
    <row r="854" spans="11:58" s="102" customFormat="1" ht="14.25"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</row>
    <row r="855" spans="11:58" s="102" customFormat="1" ht="14.25"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</row>
    <row r="856" spans="11:58" s="102" customFormat="1" ht="14.25"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</row>
    <row r="857" spans="11:58" s="102" customFormat="1" ht="14.25"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</row>
    <row r="858" spans="11:58" s="102" customFormat="1" ht="14.25"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</row>
    <row r="859" spans="11:58" s="102" customFormat="1" ht="14.25"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</row>
    <row r="860" spans="11:58" s="102" customFormat="1" ht="14.25"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</row>
    <row r="861" spans="11:58" s="102" customFormat="1" ht="14.25"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</row>
    <row r="862" spans="11:58" s="102" customFormat="1" ht="14.25"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</row>
    <row r="863" spans="11:58" s="102" customFormat="1" ht="14.25"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</row>
    <row r="864" spans="11:58" s="102" customFormat="1" ht="14.25"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</row>
    <row r="865" spans="11:58" s="102" customFormat="1" ht="14.25"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</row>
    <row r="866" spans="11:58" s="102" customFormat="1" ht="14.25"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</row>
    <row r="867" spans="11:58" s="102" customFormat="1" ht="14.25"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</row>
    <row r="868" spans="11:58" s="102" customFormat="1" ht="14.25"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</row>
    <row r="869" spans="11:58" s="102" customFormat="1" ht="14.25"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</row>
    <row r="870" spans="11:58" s="102" customFormat="1" ht="14.25"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</row>
    <row r="871" spans="11:58" s="102" customFormat="1" ht="14.25"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</row>
    <row r="872" spans="11:58" s="102" customFormat="1" ht="14.25"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</row>
    <row r="873" spans="11:58" s="102" customFormat="1" ht="14.25"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</row>
    <row r="874" spans="11:58" s="102" customFormat="1" ht="14.25"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</row>
    <row r="875" spans="11:58" s="102" customFormat="1" ht="14.25"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</row>
    <row r="876" spans="11:58" s="102" customFormat="1" ht="14.25"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</row>
    <row r="877" spans="11:58" s="102" customFormat="1" ht="14.25"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</row>
    <row r="878" spans="11:58" s="102" customFormat="1" ht="14.25"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</row>
    <row r="879" spans="11:58" s="102" customFormat="1" ht="14.25"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</row>
    <row r="880" spans="11:58" s="102" customFormat="1" ht="14.25"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</row>
    <row r="881" spans="11:58" s="102" customFormat="1" ht="14.25"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</row>
    <row r="882" spans="11:58" s="102" customFormat="1" ht="14.25"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</row>
    <row r="883" spans="11:58" s="102" customFormat="1" ht="14.25"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</row>
    <row r="884" spans="11:58" s="102" customFormat="1" ht="14.25"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</row>
    <row r="885" spans="11:58" s="102" customFormat="1" ht="14.25"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</row>
    <row r="886" spans="11:58" s="102" customFormat="1" ht="14.25"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</row>
    <row r="887" spans="11:58" s="102" customFormat="1" ht="14.25"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</row>
    <row r="888" spans="11:58" s="102" customFormat="1" ht="14.25"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</row>
    <row r="889" spans="11:58" s="102" customFormat="1" ht="14.25"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</row>
    <row r="890" spans="11:58" s="102" customFormat="1" ht="14.25"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</row>
    <row r="891" spans="11:58" s="102" customFormat="1" ht="14.25"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</row>
    <row r="892" spans="11:58" s="102" customFormat="1" ht="14.25"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</row>
    <row r="893" spans="11:58" s="102" customFormat="1" ht="14.25"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</row>
    <row r="894" spans="11:58" s="102" customFormat="1" ht="14.25"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</row>
    <row r="895" spans="11:58" s="102" customFormat="1" ht="14.25"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</row>
    <row r="896" spans="11:58" s="102" customFormat="1" ht="14.25"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</row>
    <row r="897" spans="11:58" s="102" customFormat="1" ht="14.25"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</row>
    <row r="898" spans="11:58" s="102" customFormat="1" ht="14.25"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</row>
    <row r="899" spans="11:58" s="102" customFormat="1" ht="14.25"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</row>
    <row r="900" spans="11:58" s="102" customFormat="1" ht="14.25"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</row>
    <row r="901" spans="11:58" s="102" customFormat="1" ht="14.25"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</row>
    <row r="902" spans="11:58" s="102" customFormat="1" ht="14.25"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</row>
    <row r="903" spans="11:58" s="102" customFormat="1" ht="14.25"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</row>
    <row r="904" spans="11:58" s="102" customFormat="1" ht="14.25"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</row>
    <row r="905" spans="11:58" s="102" customFormat="1" ht="14.25"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</row>
    <row r="906" spans="11:58" s="102" customFormat="1" ht="14.25"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</row>
    <row r="907" spans="11:58" s="102" customFormat="1" ht="14.25"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</row>
    <row r="908" spans="11:58" s="102" customFormat="1" ht="14.25"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</row>
    <row r="909" spans="11:58" s="102" customFormat="1" ht="14.25"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</row>
    <row r="910" spans="11:58" s="102" customFormat="1" ht="14.25"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</row>
    <row r="911" spans="11:58" s="102" customFormat="1" ht="14.25"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</row>
    <row r="912" spans="11:58" s="102" customFormat="1" ht="14.25"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</row>
    <row r="913" spans="11:58" s="102" customFormat="1" ht="14.25"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</row>
    <row r="914" spans="11:58" s="102" customFormat="1" ht="14.25"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</row>
    <row r="915" spans="11:58" s="102" customFormat="1" ht="14.25"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</row>
    <row r="916" spans="11:58" s="102" customFormat="1" ht="14.25"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</row>
    <row r="917" spans="11:58" s="102" customFormat="1" ht="14.25"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</row>
    <row r="918" spans="11:58" s="102" customFormat="1" ht="14.25"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</row>
    <row r="919" spans="11:58" s="102" customFormat="1" ht="14.25"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</row>
    <row r="920" spans="11:58" s="102" customFormat="1" ht="14.25"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</row>
    <row r="921" spans="11:58" s="102" customFormat="1" ht="14.25"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</row>
    <row r="922" spans="11:58" s="102" customFormat="1" ht="14.25"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</row>
    <row r="923" spans="11:58" s="102" customFormat="1" ht="14.25"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</row>
    <row r="924" spans="11:58" s="102" customFormat="1" ht="14.25"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</row>
    <row r="925" spans="11:58" s="102" customFormat="1" ht="14.25"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</row>
    <row r="926" spans="11:58" s="102" customFormat="1" ht="14.25"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</row>
    <row r="927" spans="11:58" s="102" customFormat="1" ht="14.25"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</row>
    <row r="928" spans="11:58" s="102" customFormat="1" ht="14.25"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</row>
    <row r="929" spans="11:58" s="102" customFormat="1" ht="14.25"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</row>
    <row r="930" spans="11:58" s="102" customFormat="1" ht="14.25"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</row>
    <row r="931" spans="11:58" s="102" customFormat="1" ht="14.25"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</row>
    <row r="932" spans="11:58" s="102" customFormat="1" ht="14.25"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</row>
    <row r="933" spans="11:58" s="102" customFormat="1" ht="14.25"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</row>
    <row r="934" spans="11:58" s="102" customFormat="1" ht="14.25"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</row>
    <row r="935" spans="11:58" s="102" customFormat="1" ht="14.25"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</row>
    <row r="936" spans="11:58" s="102" customFormat="1" ht="14.25"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</row>
    <row r="937" spans="11:58" s="102" customFormat="1" ht="14.25"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</row>
    <row r="938" spans="11:58" s="102" customFormat="1" ht="14.25"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</row>
    <row r="939" spans="11:58" s="102" customFormat="1" ht="14.25"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</row>
    <row r="940" spans="11:58" s="102" customFormat="1" ht="14.25"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</row>
    <row r="941" spans="11:58" s="102" customFormat="1" ht="14.25"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</row>
    <row r="942" spans="11:58" s="102" customFormat="1" ht="14.25"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</row>
    <row r="943" spans="11:58" s="102" customFormat="1" ht="14.25"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</row>
    <row r="944" spans="11:58" s="102" customFormat="1" ht="14.25"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</row>
    <row r="945" spans="11:58" s="102" customFormat="1" ht="14.25"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</row>
    <row r="946" spans="11:58" s="102" customFormat="1" ht="14.25"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</row>
    <row r="947" spans="11:58" s="102" customFormat="1" ht="14.25"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</row>
    <row r="948" spans="11:58" s="102" customFormat="1" ht="14.25"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</row>
    <row r="949" spans="11:58" s="102" customFormat="1" ht="14.25"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</row>
    <row r="950" spans="11:58" s="102" customFormat="1" ht="14.25"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</row>
    <row r="951" spans="11:58" s="102" customFormat="1" ht="14.25"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</row>
    <row r="952" spans="11:58" s="102" customFormat="1" ht="14.25"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</row>
    <row r="953" spans="11:58" s="102" customFormat="1" ht="14.25"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</row>
    <row r="954" spans="11:58" s="102" customFormat="1" ht="14.25"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</row>
    <row r="955" spans="11:58" s="102" customFormat="1" ht="14.25"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</row>
    <row r="956" spans="11:58" s="102" customFormat="1" ht="14.25"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</row>
    <row r="957" spans="11:58" s="102" customFormat="1" ht="14.25"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</row>
    <row r="958" spans="11:58" s="102" customFormat="1" ht="14.25"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</row>
    <row r="959" spans="11:58" s="102" customFormat="1" ht="14.25"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</row>
    <row r="960" spans="11:58" s="102" customFormat="1" ht="14.25"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</row>
    <row r="961" spans="11:58" s="102" customFormat="1" ht="14.25"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</row>
    <row r="962" spans="11:58" s="102" customFormat="1" ht="14.25"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</row>
    <row r="963" spans="11:58" s="102" customFormat="1" ht="14.25"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</row>
    <row r="964" spans="11:58" s="102" customFormat="1" ht="14.25"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</row>
    <row r="965" spans="11:58" s="102" customFormat="1" ht="14.25"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</row>
    <row r="966" spans="11:58" s="102" customFormat="1" ht="14.25"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</row>
    <row r="967" spans="11:58" s="102" customFormat="1" ht="14.25"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</row>
    <row r="968" spans="11:58" s="102" customFormat="1" ht="14.25"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</row>
    <row r="969" spans="11:58" s="102" customFormat="1" ht="14.25"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</row>
    <row r="970" spans="11:58" s="102" customFormat="1" ht="14.25"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</row>
    <row r="971" spans="11:58" s="102" customFormat="1" ht="14.25"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</row>
    <row r="972" spans="11:58" s="102" customFormat="1" ht="14.25"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</row>
    <row r="973" spans="11:58" s="102" customFormat="1" ht="14.25"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</row>
    <row r="974" spans="11:58" s="102" customFormat="1" ht="14.25"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</row>
    <row r="975" spans="11:58" s="102" customFormat="1" ht="14.25"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</row>
    <row r="976" spans="11:58" s="102" customFormat="1" ht="14.25"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</row>
    <row r="977" spans="11:58" s="102" customFormat="1" ht="14.25"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</row>
    <row r="978" spans="11:58" s="102" customFormat="1" ht="14.25"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</row>
    <row r="979" spans="11:58" s="102" customFormat="1" ht="14.25"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</row>
    <row r="980" spans="11:58" s="102" customFormat="1" ht="14.25"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</row>
    <row r="981" spans="11:58" s="102" customFormat="1" ht="14.25"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</row>
    <row r="982" spans="11:58" s="102" customFormat="1" ht="14.25"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</row>
    <row r="983" spans="11:58" s="102" customFormat="1" ht="14.25"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</row>
    <row r="984" spans="11:58" s="102" customFormat="1" ht="14.25"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</row>
    <row r="985" spans="11:58" s="102" customFormat="1" ht="14.25"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</row>
    <row r="986" spans="11:58" s="102" customFormat="1" ht="14.25"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</row>
    <row r="987" spans="11:58" s="102" customFormat="1" ht="14.25"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</row>
    <row r="988" spans="11:58" s="102" customFormat="1" ht="14.25"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</row>
    <row r="989" spans="11:58" s="102" customFormat="1" ht="14.25"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</row>
    <row r="990" spans="11:58" s="102" customFormat="1" ht="14.25"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</row>
    <row r="991" spans="11:58" s="102" customFormat="1" ht="14.25"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</row>
    <row r="992" spans="11:58" s="102" customFormat="1" ht="14.25"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</row>
    <row r="993" spans="11:58" s="102" customFormat="1" ht="14.25"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</row>
    <row r="994" spans="11:58" s="102" customFormat="1" ht="14.25"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</row>
    <row r="995" spans="11:58" s="102" customFormat="1" ht="14.25"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</row>
    <row r="996" spans="11:58" s="102" customFormat="1" ht="14.25"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</row>
    <row r="997" spans="11:58" s="102" customFormat="1" ht="14.25"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</row>
    <row r="998" spans="11:58" s="102" customFormat="1" ht="14.25"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</row>
    <row r="999" spans="11:58" s="102" customFormat="1" ht="14.25"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</row>
    <row r="1000" spans="11:58" s="102" customFormat="1" ht="14.25"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</row>
    <row r="1001" spans="11:58" s="102" customFormat="1" ht="14.25"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</row>
    <row r="1002" spans="11:58" s="102" customFormat="1" ht="14.25"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</row>
    <row r="1003" spans="11:58" s="102" customFormat="1" ht="14.25"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</row>
    <row r="1004" spans="11:58" s="102" customFormat="1" ht="14.25"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</row>
    <row r="1005" spans="11:58" s="102" customFormat="1" ht="14.25"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</row>
    <row r="1006" spans="11:58" s="102" customFormat="1" ht="14.25"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</row>
    <row r="1007" spans="11:58" s="102" customFormat="1" ht="14.25"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</row>
    <row r="1008" spans="11:58" s="102" customFormat="1" ht="14.25"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</row>
    <row r="1009" spans="11:58" s="102" customFormat="1" ht="14.25"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</row>
    <row r="1010" spans="11:58" s="102" customFormat="1" ht="14.25"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</row>
    <row r="1011" spans="11:58" s="102" customFormat="1" ht="14.25"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</row>
    <row r="1012" spans="11:58" s="102" customFormat="1" ht="14.25"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</row>
    <row r="1013" spans="11:58" s="102" customFormat="1" ht="14.25"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</row>
    <row r="1014" spans="11:58" s="102" customFormat="1" ht="14.25"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</row>
    <row r="1015" spans="11:58" s="102" customFormat="1" ht="14.25"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</row>
  </sheetData>
  <sheetProtection/>
  <printOptions/>
  <pageMargins left="0.15" right="0.14" top="0.22" bottom="0.34" header="0.45" footer="0.5118110236220472"/>
  <pageSetup horizontalDpi="360" verticalDpi="36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97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11.421875" style="69" customWidth="1"/>
    <col min="2" max="2" width="21.8515625" style="69" customWidth="1"/>
    <col min="3" max="3" width="6.00390625" style="69" customWidth="1"/>
    <col min="4" max="4" width="5.7109375" style="69" hidden="1" customWidth="1"/>
    <col min="5" max="5" width="7.421875" style="69" customWidth="1"/>
    <col min="6" max="6" width="22.00390625" style="69" customWidth="1"/>
    <col min="7" max="7" width="6.57421875" style="69" customWidth="1"/>
    <col min="8" max="9" width="11.421875" style="69" customWidth="1"/>
    <col min="10" max="10" width="5.28125" style="69" customWidth="1"/>
    <col min="11" max="16384" width="11.421875" style="69" customWidth="1"/>
  </cols>
  <sheetData>
    <row r="1" spans="1:13" ht="11.25" customHeight="1" thickBot="1">
      <c r="A1" s="120" t="str">
        <f>'[10]Rànquing1'!G1</f>
        <v>VI TORNEIG DEL CIRCUIT DE LA  R. T. A LLEIDA DE LA F C T T</v>
      </c>
      <c r="B1" s="41"/>
      <c r="C1" s="41"/>
      <c r="D1" s="41"/>
      <c r="E1" s="41"/>
      <c r="F1" s="41"/>
      <c r="G1" s="41"/>
      <c r="H1" s="41"/>
      <c r="I1" s="41"/>
      <c r="J1" s="41" t="s">
        <v>196</v>
      </c>
      <c r="K1" s="41"/>
      <c r="L1" s="41"/>
      <c r="M1" s="121" t="s">
        <v>197</v>
      </c>
    </row>
    <row r="2" spans="5:10" ht="3.75" customHeight="1">
      <c r="E2" s="79"/>
      <c r="F2" s="79"/>
      <c r="G2" s="79"/>
      <c r="H2" s="79"/>
      <c r="I2" s="79"/>
      <c r="J2" s="79"/>
    </row>
    <row r="3" spans="4:5" ht="13.5" customHeight="1">
      <c r="D3" s="134"/>
      <c r="E3" s="134"/>
    </row>
    <row r="4" spans="2:12" ht="12.75" customHeight="1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2:12" ht="18" customHeight="1">
      <c r="B5" s="122"/>
      <c r="C5" s="122" t="s">
        <v>198</v>
      </c>
      <c r="D5" s="122"/>
      <c r="E5" s="122"/>
      <c r="F5" s="122"/>
      <c r="G5" s="122"/>
      <c r="H5" s="122"/>
      <c r="I5" s="122"/>
      <c r="J5" s="122"/>
      <c r="K5" s="122"/>
      <c r="L5" s="122"/>
    </row>
    <row r="6" spans="2:12" ht="20.25">
      <c r="B6" s="122"/>
      <c r="C6" s="122"/>
      <c r="D6" s="123"/>
      <c r="E6" s="122"/>
      <c r="F6" s="122"/>
      <c r="G6" s="122"/>
      <c r="H6" s="122"/>
      <c r="I6" s="122"/>
      <c r="J6" s="122"/>
      <c r="K6" s="122"/>
      <c r="L6" s="122"/>
    </row>
    <row r="7" ht="12.75">
      <c r="D7" s="70"/>
    </row>
    <row r="8" ht="12.75">
      <c r="D8" s="70"/>
    </row>
    <row r="9" ht="12.75">
      <c r="D9" s="70"/>
    </row>
    <row r="10" ht="10.5" customHeight="1">
      <c r="D10" s="73"/>
    </row>
    <row r="11" ht="10.5" customHeight="1"/>
    <row r="12" spans="4:7" ht="10.5" customHeight="1" thickBot="1">
      <c r="D12" s="79"/>
      <c r="E12" s="80" t="s">
        <v>191</v>
      </c>
      <c r="F12" s="81"/>
      <c r="G12" s="72"/>
    </row>
    <row r="13" spans="5:12" ht="10.5" customHeight="1">
      <c r="E13" s="74"/>
      <c r="F13" s="74"/>
      <c r="G13" s="75"/>
      <c r="L13" s="79"/>
    </row>
    <row r="14" spans="5:7" ht="10.5" customHeight="1">
      <c r="E14" s="79"/>
      <c r="F14" s="79"/>
      <c r="G14" s="82"/>
    </row>
    <row r="15" spans="5:7" ht="10.5" customHeight="1">
      <c r="E15" s="79"/>
      <c r="F15" s="79"/>
      <c r="G15" s="82"/>
    </row>
    <row r="16" spans="2:10" ht="15" customHeight="1" thickBot="1">
      <c r="B16" s="69" t="s">
        <v>194</v>
      </c>
      <c r="C16" s="124"/>
      <c r="E16" s="76">
        <v>42063</v>
      </c>
      <c r="F16" s="77">
        <v>0.4861111111111111</v>
      </c>
      <c r="G16" s="78" t="s">
        <v>212</v>
      </c>
      <c r="H16" s="71">
        <f>IF(G12&gt;G20,E12,IF(G12&lt;G20,E20,""))</f>
      </c>
      <c r="J16" s="72"/>
    </row>
    <row r="17" spans="2:10" ht="10.5" customHeight="1" thickTop="1">
      <c r="B17" s="115"/>
      <c r="C17" s="116"/>
      <c r="D17" s="116"/>
      <c r="E17" s="79"/>
      <c r="F17" s="79"/>
      <c r="G17" s="82"/>
      <c r="H17" s="74"/>
      <c r="I17" s="74"/>
      <c r="J17" s="75"/>
    </row>
    <row r="18" spans="2:10" ht="10.5" customHeight="1">
      <c r="B18" s="79"/>
      <c r="C18" s="117"/>
      <c r="D18" s="117"/>
      <c r="E18" s="79"/>
      <c r="F18" s="79"/>
      <c r="G18" s="82"/>
      <c r="H18" s="79"/>
      <c r="I18" s="79"/>
      <c r="J18" s="82"/>
    </row>
    <row r="19" spans="2:10" ht="10.5" customHeight="1">
      <c r="B19" s="79"/>
      <c r="C19" s="117"/>
      <c r="D19" s="117"/>
      <c r="E19" s="79"/>
      <c r="F19" s="79"/>
      <c r="G19" s="82"/>
      <c r="H19" s="79"/>
      <c r="I19" s="79"/>
      <c r="J19" s="82"/>
    </row>
    <row r="20" spans="2:10" ht="13.5" customHeight="1" thickBot="1">
      <c r="B20" s="77">
        <v>0.4583333333333333</v>
      </c>
      <c r="C20" s="131" t="s">
        <v>123</v>
      </c>
      <c r="D20" s="117"/>
      <c r="E20" s="132"/>
      <c r="F20" s="83"/>
      <c r="G20" s="84"/>
      <c r="H20" s="79"/>
      <c r="I20" s="79"/>
      <c r="J20" s="82"/>
    </row>
    <row r="21" spans="2:10" ht="10.5" customHeight="1" thickTop="1">
      <c r="B21" s="79"/>
      <c r="C21" s="117"/>
      <c r="D21" s="117"/>
      <c r="H21" s="79"/>
      <c r="I21" s="79"/>
      <c r="J21" s="82"/>
    </row>
    <row r="22" spans="2:10" ht="10.5" customHeight="1">
      <c r="B22" s="79"/>
      <c r="C22" s="117"/>
      <c r="D22" s="117"/>
      <c r="H22" s="79"/>
      <c r="I22" s="79"/>
      <c r="J22" s="82"/>
    </row>
    <row r="23" spans="2:10" ht="10.5" customHeight="1">
      <c r="B23" s="79"/>
      <c r="C23" s="117"/>
      <c r="D23" s="117"/>
      <c r="H23" s="79"/>
      <c r="I23" s="79"/>
      <c r="J23" s="82"/>
    </row>
    <row r="24" spans="2:11" ht="15" customHeight="1" thickBot="1">
      <c r="B24" s="118" t="s">
        <v>195</v>
      </c>
      <c r="C24" s="125"/>
      <c r="D24" s="119"/>
      <c r="H24" s="76">
        <v>42063</v>
      </c>
      <c r="I24" s="77">
        <v>0.5</v>
      </c>
      <c r="J24" s="78" t="s">
        <v>123</v>
      </c>
      <c r="K24" s="71">
        <f>IF(J16&gt;J32,H16,IF(J16&lt;J32,H32,""))</f>
      </c>
    </row>
    <row r="25" spans="8:12" ht="10.5" customHeight="1" thickTop="1">
      <c r="H25" s="79"/>
      <c r="I25" s="79"/>
      <c r="J25" s="82"/>
      <c r="K25" s="74"/>
      <c r="L25" s="74"/>
    </row>
    <row r="26" spans="8:12" ht="13.5" customHeight="1">
      <c r="H26" s="79"/>
      <c r="I26" s="79"/>
      <c r="J26" s="82"/>
      <c r="K26" s="79"/>
      <c r="L26" s="79"/>
    </row>
    <row r="27" spans="4:12" ht="10.5" customHeight="1">
      <c r="D27" s="79"/>
      <c r="H27" s="79"/>
      <c r="I27" s="79"/>
      <c r="J27" s="82"/>
      <c r="K27" s="79"/>
      <c r="L27" s="79"/>
    </row>
    <row r="28" spans="4:12" ht="10.5" customHeight="1" thickBot="1">
      <c r="D28" s="79"/>
      <c r="E28" s="80" t="s">
        <v>193</v>
      </c>
      <c r="F28" s="85"/>
      <c r="G28" s="86"/>
      <c r="H28" s="79"/>
      <c r="I28" s="79"/>
      <c r="J28" s="82"/>
      <c r="K28" s="79"/>
      <c r="L28" s="79"/>
    </row>
    <row r="29" spans="4:12" ht="10.5" customHeight="1" thickTop="1">
      <c r="D29" s="79"/>
      <c r="E29" s="79"/>
      <c r="F29" s="79"/>
      <c r="G29" s="87"/>
      <c r="H29" s="79"/>
      <c r="I29" s="79"/>
      <c r="J29" s="82"/>
      <c r="K29" s="79"/>
      <c r="L29" s="79"/>
    </row>
    <row r="30" spans="4:12" ht="10.5" customHeight="1">
      <c r="D30" s="79"/>
      <c r="E30" s="79"/>
      <c r="F30" s="79"/>
      <c r="G30" s="88"/>
      <c r="H30" s="79"/>
      <c r="I30" s="79"/>
      <c r="J30" s="82"/>
      <c r="K30" s="79"/>
      <c r="L30" s="79"/>
    </row>
    <row r="31" spans="4:12" ht="10.5" customHeight="1">
      <c r="D31" s="79"/>
      <c r="E31" s="79"/>
      <c r="F31" s="79"/>
      <c r="G31" s="88"/>
      <c r="H31" s="79"/>
      <c r="I31" s="79"/>
      <c r="J31" s="82"/>
      <c r="K31" s="79"/>
      <c r="L31" s="79"/>
    </row>
    <row r="32" spans="4:12" ht="10.5" customHeight="1" thickBot="1">
      <c r="D32" s="79"/>
      <c r="E32" s="76">
        <v>42063</v>
      </c>
      <c r="F32" s="77">
        <v>0.4861111111111111</v>
      </c>
      <c r="G32" s="89" t="s">
        <v>124</v>
      </c>
      <c r="H32" s="80">
        <f>IF(G28&gt;G36,E28,IF(G28&lt;G36,E36,""))</f>
      </c>
      <c r="I32" s="83"/>
      <c r="J32" s="84"/>
      <c r="K32" s="79"/>
      <c r="L32" s="79"/>
    </row>
    <row r="33" spans="5:12" ht="10.5" customHeight="1">
      <c r="E33" s="79"/>
      <c r="F33" s="79"/>
      <c r="G33" s="88"/>
      <c r="K33" s="79"/>
      <c r="L33" s="79"/>
    </row>
    <row r="34" spans="4:12" ht="10.5" customHeight="1">
      <c r="D34" s="79"/>
      <c r="E34" s="79"/>
      <c r="F34" s="79"/>
      <c r="G34" s="88"/>
      <c r="K34" s="79"/>
      <c r="L34" s="79"/>
    </row>
    <row r="35" spans="4:12" ht="10.5" customHeight="1">
      <c r="D35" s="79"/>
      <c r="E35" s="79"/>
      <c r="F35" s="79"/>
      <c r="G35" s="88"/>
      <c r="K35" s="79"/>
      <c r="L35" s="79"/>
    </row>
    <row r="36" spans="4:12" ht="16.5" customHeight="1" thickBot="1">
      <c r="D36" s="79"/>
      <c r="E36" s="80" t="s">
        <v>192</v>
      </c>
      <c r="F36" s="85"/>
      <c r="G36" s="90"/>
      <c r="K36" s="79"/>
      <c r="L36" s="79"/>
    </row>
    <row r="37" spans="4:12" ht="10.5" customHeight="1">
      <c r="D37" s="79"/>
      <c r="K37" s="79"/>
      <c r="L37" s="79"/>
    </row>
    <row r="38" spans="4:12" ht="10.5" customHeight="1">
      <c r="D38" s="79"/>
      <c r="K38" s="79"/>
      <c r="L38" s="79"/>
    </row>
    <row r="39" spans="4:6" ht="10.5" customHeight="1">
      <c r="D39" s="79"/>
      <c r="E39" s="79"/>
      <c r="F39" s="79"/>
    </row>
    <row r="40" spans="4:9" ht="10.5" customHeight="1" thickBot="1">
      <c r="D40" s="91"/>
      <c r="E40" s="79"/>
      <c r="F40" s="79"/>
      <c r="H40" s="91"/>
      <c r="I40" s="79"/>
    </row>
    <row r="41" spans="4:9" ht="10.5" customHeight="1" thickTop="1">
      <c r="D41" s="79"/>
      <c r="E41" s="79"/>
      <c r="F41" s="79"/>
      <c r="H41" s="126"/>
      <c r="I41" s="87"/>
    </row>
    <row r="42" spans="4:9" ht="10.5" customHeight="1">
      <c r="D42" s="79"/>
      <c r="E42" s="79"/>
      <c r="F42" s="79"/>
      <c r="H42" s="79"/>
      <c r="I42" s="88"/>
    </row>
    <row r="43" spans="4:9" ht="9.75" customHeight="1">
      <c r="D43" s="79"/>
      <c r="E43" s="79"/>
      <c r="F43" s="79"/>
      <c r="H43" s="79"/>
      <c r="I43" s="88"/>
    </row>
    <row r="44" spans="4:11" ht="15" customHeight="1" thickBot="1">
      <c r="D44" s="79"/>
      <c r="E44" s="79"/>
      <c r="F44" s="79"/>
      <c r="G44" s="69" t="s">
        <v>190</v>
      </c>
      <c r="H44" s="79"/>
      <c r="I44" s="88" t="s">
        <v>213</v>
      </c>
      <c r="J44" s="85"/>
      <c r="K44" s="85"/>
    </row>
    <row r="45" spans="4:9" ht="11.25" customHeight="1" thickTop="1">
      <c r="D45" s="79"/>
      <c r="E45" s="79"/>
      <c r="F45" s="79"/>
      <c r="H45" s="79"/>
      <c r="I45" s="88"/>
    </row>
    <row r="46" spans="4:9" ht="10.5" customHeight="1">
      <c r="D46" s="79"/>
      <c r="E46" s="79"/>
      <c r="F46" s="79"/>
      <c r="H46" s="79"/>
      <c r="I46" s="88"/>
    </row>
    <row r="47" spans="4:9" ht="10.5" customHeight="1">
      <c r="D47" s="79"/>
      <c r="E47" s="79"/>
      <c r="F47" s="79"/>
      <c r="H47" s="79"/>
      <c r="I47" s="88"/>
    </row>
    <row r="48" spans="4:9" ht="10.5" customHeight="1" thickBot="1">
      <c r="D48" s="79"/>
      <c r="E48" s="79"/>
      <c r="F48" s="79"/>
      <c r="H48" s="85"/>
      <c r="I48" s="92"/>
    </row>
    <row r="49" spans="4:6" ht="10.5" customHeight="1" thickTop="1">
      <c r="D49" s="79"/>
      <c r="E49" s="79"/>
      <c r="F49" s="79"/>
    </row>
    <row r="50" spans="4:6" ht="10.5" customHeight="1">
      <c r="D50" s="79"/>
      <c r="E50" s="79"/>
      <c r="F50" s="79"/>
    </row>
    <row r="51" spans="4:11" ht="10.5" customHeight="1" thickBot="1">
      <c r="D51" s="79"/>
      <c r="E51" s="79"/>
      <c r="F51" s="79"/>
      <c r="J51" s="118"/>
      <c r="K51" s="118"/>
    </row>
    <row r="52" spans="4:10" ht="10.5" customHeight="1" thickTop="1">
      <c r="D52" s="79"/>
      <c r="E52" s="79"/>
      <c r="F52" s="79"/>
      <c r="J52" s="69" t="s">
        <v>214</v>
      </c>
    </row>
    <row r="53" spans="4:6" ht="10.5" customHeight="1">
      <c r="D53" s="79"/>
      <c r="E53" s="79"/>
      <c r="F53" s="79"/>
    </row>
    <row r="54" spans="4:6" ht="10.5" customHeight="1">
      <c r="D54" s="79"/>
      <c r="E54" s="79"/>
      <c r="F54" s="79"/>
    </row>
    <row r="55" spans="4:11" ht="10.5" customHeight="1" thickBot="1">
      <c r="D55" s="79"/>
      <c r="E55" s="79"/>
      <c r="F55" s="79"/>
      <c r="J55" s="118"/>
      <c r="K55" s="118"/>
    </row>
    <row r="56" spans="4:11" ht="10.5" customHeight="1" thickTop="1">
      <c r="D56" s="79"/>
      <c r="E56" s="79"/>
      <c r="F56" s="79"/>
      <c r="J56" s="79"/>
      <c r="K56" s="79"/>
    </row>
    <row r="57" spans="4:10" ht="10.5" customHeight="1">
      <c r="D57" s="79"/>
      <c r="E57" s="79"/>
      <c r="F57" s="79"/>
      <c r="J57" s="69" t="s">
        <v>215</v>
      </c>
    </row>
    <row r="58" spans="4:6" ht="10.5" customHeight="1">
      <c r="D58" s="79"/>
      <c r="E58" s="79"/>
      <c r="F58" s="79"/>
    </row>
    <row r="59" spans="4:6" ht="10.5" customHeight="1">
      <c r="D59" s="79"/>
      <c r="E59" s="79"/>
      <c r="F59" s="79"/>
    </row>
    <row r="60" spans="4:11" ht="10.5" customHeight="1">
      <c r="D60" s="79"/>
      <c r="E60" s="79"/>
      <c r="F60" s="79"/>
      <c r="J60" s="79"/>
      <c r="K60" s="79"/>
    </row>
    <row r="61" spans="4:6" ht="10.5" customHeight="1">
      <c r="D61" s="79"/>
      <c r="E61" s="79"/>
      <c r="F61" s="79"/>
    </row>
    <row r="62" spans="4:6" ht="10.5" customHeight="1">
      <c r="D62" s="79"/>
      <c r="E62" s="79"/>
      <c r="F62" s="79"/>
    </row>
    <row r="63" spans="4:6" ht="10.5" customHeight="1">
      <c r="D63" s="79"/>
      <c r="E63" s="79"/>
      <c r="F63" s="79"/>
    </row>
    <row r="64" spans="4:6" ht="10.5" customHeight="1">
      <c r="D64" s="79"/>
      <c r="E64" s="79"/>
      <c r="F64"/>
    </row>
    <row r="65" ht="10.5" customHeight="1"/>
    <row r="66" ht="10.5" customHeight="1"/>
    <row r="67" ht="10.5" customHeight="1"/>
    <row r="68" ht="10.5" customHeight="1"/>
    <row r="69" ht="10.5" customHeight="1">
      <c r="H69" s="79"/>
    </row>
    <row r="70" ht="10.5" customHeight="1">
      <c r="H70" s="79"/>
    </row>
    <row r="71" ht="10.5" customHeight="1">
      <c r="H71" s="79"/>
    </row>
    <row r="72" ht="10.5" customHeight="1">
      <c r="H72" s="79"/>
    </row>
    <row r="73" ht="10.5" customHeight="1">
      <c r="H73" s="79"/>
    </row>
    <row r="74" ht="10.5" customHeight="1">
      <c r="H74" s="79"/>
    </row>
    <row r="75" ht="10.5" customHeight="1">
      <c r="H75" s="79"/>
    </row>
    <row r="76" ht="10.5" customHeight="1">
      <c r="H76" s="79"/>
    </row>
    <row r="77" ht="10.5" customHeight="1">
      <c r="H77" s="79"/>
    </row>
    <row r="78" spans="4:13" ht="10.5" customHeight="1" thickBot="1"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ht="10.5" customHeight="1">
      <c r="H79" s="79"/>
    </row>
    <row r="80" ht="10.5" customHeight="1">
      <c r="H80" s="79"/>
    </row>
    <row r="81" ht="36" customHeight="1">
      <c r="H81" s="79"/>
    </row>
    <row r="82" spans="4:8" ht="13.5" customHeight="1">
      <c r="D82" s="135"/>
      <c r="E82" s="135"/>
      <c r="F82" s="135"/>
      <c r="G82" s="135"/>
      <c r="H82" s="79"/>
    </row>
    <row r="83" spans="4:8" ht="12.75">
      <c r="D83" s="94"/>
      <c r="E83" s="94"/>
      <c r="F83" s="94"/>
      <c r="G83" s="94"/>
      <c r="H83" s="79"/>
    </row>
    <row r="84" spans="4:8" ht="12.75">
      <c r="D84" s="95"/>
      <c r="E84" s="94"/>
      <c r="F84" s="94"/>
      <c r="G84" s="94"/>
      <c r="H84" s="79"/>
    </row>
    <row r="85" spans="4:7" ht="12.75">
      <c r="D85" s="94"/>
      <c r="E85" s="94"/>
      <c r="F85" s="94"/>
      <c r="G85" s="94"/>
    </row>
    <row r="86" spans="4:7" ht="12.75">
      <c r="D86" s="94"/>
      <c r="E86" s="97"/>
      <c r="F86" s="94"/>
      <c r="G86" s="94"/>
    </row>
    <row r="87" spans="4:7" ht="12.75">
      <c r="D87" s="94"/>
      <c r="E87" s="133"/>
      <c r="F87" s="133"/>
      <c r="G87" s="133"/>
    </row>
    <row r="88" spans="4:7" ht="12.75">
      <c r="D88" s="94"/>
      <c r="E88" s="133"/>
      <c r="F88" s="133"/>
      <c r="G88" s="133"/>
    </row>
    <row r="89" spans="4:7" ht="12.75">
      <c r="D89" s="94"/>
      <c r="E89" s="94"/>
      <c r="F89" s="94"/>
      <c r="G89" s="94"/>
    </row>
    <row r="90" spans="4:7" ht="12.75">
      <c r="D90" s="98"/>
      <c r="E90" s="96"/>
      <c r="F90" s="94"/>
      <c r="G90" s="94"/>
    </row>
    <row r="91" spans="4:7" ht="12.75">
      <c r="D91" s="94"/>
      <c r="E91" s="94"/>
      <c r="F91" s="94"/>
      <c r="G91" s="94"/>
    </row>
    <row r="92" spans="4:7" ht="12.75">
      <c r="D92" s="94"/>
      <c r="E92" s="94"/>
      <c r="F92" s="94"/>
      <c r="G92" s="94"/>
    </row>
    <row r="93" spans="4:7" ht="12.75">
      <c r="D93" s="94"/>
      <c r="E93" s="94"/>
      <c r="F93" s="94"/>
      <c r="G93" s="94"/>
    </row>
    <row r="94" spans="4:7" ht="12.75">
      <c r="D94" s="94"/>
      <c r="E94" s="97"/>
      <c r="F94" s="94"/>
      <c r="G94" s="94"/>
    </row>
    <row r="95" spans="4:7" ht="12.75">
      <c r="D95" s="94"/>
      <c r="E95" s="94"/>
      <c r="F95" s="94"/>
      <c r="G95" s="94"/>
    </row>
    <row r="96" spans="4:7" ht="12.75">
      <c r="D96" s="94"/>
      <c r="E96" s="94"/>
      <c r="F96" s="94"/>
      <c r="G96" s="94"/>
    </row>
    <row r="97" spans="4:7" ht="12.75">
      <c r="D97" s="79"/>
      <c r="E97" s="79"/>
      <c r="F97" s="79"/>
      <c r="G97" s="79"/>
    </row>
  </sheetData>
  <sheetProtection/>
  <mergeCells count="4">
    <mergeCell ref="E87:G87"/>
    <mergeCell ref="E88:G88"/>
    <mergeCell ref="D3:E3"/>
    <mergeCell ref="D82:G82"/>
  </mergeCells>
  <printOptions/>
  <pageMargins left="0.7874015748031497" right="0.75" top="1" bottom="1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ES220"/>
  <sheetViews>
    <sheetView showGridLines="0" showOutlineSymbols="0" zoomScalePageLayoutView="0" workbookViewId="0" topLeftCell="A33">
      <selection activeCell="AF45" sqref="AF45:AT68"/>
    </sheetView>
  </sheetViews>
  <sheetFormatPr defaultColWidth="1.1484375" defaultRowHeight="6.75" customHeight="1" outlineLevelCol="1"/>
  <cols>
    <col min="1" max="1" width="4.7109375" style="5" customWidth="1"/>
    <col min="2" max="77" width="1.1484375" style="14" customWidth="1"/>
    <col min="78" max="79" width="1.8515625" style="14" customWidth="1"/>
    <col min="80" max="80" width="1.1484375" style="14" customWidth="1"/>
    <col min="81" max="81" width="2.57421875" style="14" customWidth="1"/>
    <col min="82" max="86" width="5.421875" style="14" hidden="1" customWidth="1" outlineLevel="1"/>
    <col min="87" max="87" width="5.421875" style="5" hidden="1" customWidth="1" outlineLevel="1"/>
    <col min="88" max="90" width="4.8515625" style="5" hidden="1" customWidth="1" outlineLevel="1"/>
    <col min="91" max="91" width="4.7109375" style="5" customWidth="1" collapsed="1"/>
    <col min="92" max="92" width="4.7109375" style="5" customWidth="1"/>
    <col min="93" max="93" width="17.28125" style="5" customWidth="1"/>
    <col min="94" max="96" width="4.7109375" style="5" customWidth="1"/>
    <col min="97" max="98" width="4.7109375" style="5" hidden="1" customWidth="1" outlineLevel="1"/>
    <col min="99" max="99" width="1.421875" style="5" hidden="1" customWidth="1" outlineLevel="1"/>
    <col min="100" max="100" width="1.421875" style="5" customWidth="1" collapsed="1"/>
    <col min="101" max="113" width="1.421875" style="5" customWidth="1"/>
    <col min="114" max="16384" width="1.1484375" style="5" customWidth="1"/>
  </cols>
  <sheetData>
    <row r="1" spans="1:14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</row>
    <row r="2" spans="1:149" ht="14.25" customHeight="1">
      <c r="A2" s="6"/>
      <c r="B2" s="195">
        <f>6-COUNTBLANK(D3:D8)</f>
        <v>5</v>
      </c>
      <c r="C2" s="196"/>
      <c r="D2" s="145" t="s">
        <v>61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 t="s">
        <v>62</v>
      </c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7"/>
      <c r="AN2" s="342" t="s">
        <v>56</v>
      </c>
      <c r="AO2" s="343"/>
      <c r="AP2" s="343"/>
      <c r="AQ2" s="343"/>
      <c r="AR2" s="343"/>
      <c r="AS2" s="343"/>
      <c r="AT2" s="343"/>
      <c r="AU2" s="343"/>
      <c r="AV2" s="343"/>
      <c r="AW2" s="343"/>
      <c r="AX2" s="7"/>
      <c r="AY2" s="344" t="s">
        <v>90</v>
      </c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</row>
    <row r="3" spans="1:149" ht="14.25" customHeight="1">
      <c r="A3" s="6"/>
      <c r="B3" s="198">
        <v>1</v>
      </c>
      <c r="C3" s="199"/>
      <c r="D3" s="257" t="s">
        <v>163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58"/>
      <c r="V3" s="241" t="s">
        <v>111</v>
      </c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3"/>
      <c r="AN3" s="342" t="s">
        <v>57</v>
      </c>
      <c r="AO3" s="343"/>
      <c r="AP3" s="343"/>
      <c r="AQ3" s="343"/>
      <c r="AR3" s="343"/>
      <c r="AS3" s="343"/>
      <c r="AT3" s="343"/>
      <c r="AU3" s="343"/>
      <c r="AV3" s="343"/>
      <c r="AW3" s="343"/>
      <c r="AX3" s="7"/>
      <c r="AY3" s="350">
        <v>42063</v>
      </c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9" t="s">
        <v>58</v>
      </c>
      <c r="BO3" s="349"/>
      <c r="BP3" s="349"/>
      <c r="BQ3" s="349"/>
      <c r="BR3" s="349"/>
      <c r="BS3" s="349"/>
      <c r="BT3" s="349"/>
      <c r="BU3" s="349"/>
      <c r="BV3" s="349"/>
      <c r="BW3" s="349"/>
      <c r="BX3" s="351">
        <v>0.375</v>
      </c>
      <c r="BY3" s="344"/>
      <c r="BZ3" s="344"/>
      <c r="CA3" s="344"/>
      <c r="CB3" s="344"/>
      <c r="CC3" s="344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</row>
    <row r="4" spans="1:149" ht="14.25" customHeight="1">
      <c r="A4" s="6"/>
      <c r="B4" s="198">
        <v>2</v>
      </c>
      <c r="C4" s="199"/>
      <c r="D4" s="257" t="s">
        <v>164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58"/>
      <c r="V4" s="241" t="s">
        <v>111</v>
      </c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3"/>
      <c r="AN4" s="342" t="s">
        <v>59</v>
      </c>
      <c r="AO4" s="343"/>
      <c r="AP4" s="343"/>
      <c r="AQ4" s="343"/>
      <c r="AR4" s="343"/>
      <c r="AS4" s="343"/>
      <c r="AT4" s="343"/>
      <c r="AU4" s="343"/>
      <c r="AV4" s="343"/>
      <c r="AW4" s="343"/>
      <c r="AX4" s="7"/>
      <c r="AY4" s="344" t="s">
        <v>91</v>
      </c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</row>
    <row r="5" spans="1:149" ht="14.25" customHeight="1">
      <c r="A5" s="6"/>
      <c r="B5" s="198">
        <v>3</v>
      </c>
      <c r="C5" s="199"/>
      <c r="D5" s="257" t="s">
        <v>165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58"/>
      <c r="V5" s="241" t="s">
        <v>111</v>
      </c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3"/>
      <c r="AN5" s="342" t="s">
        <v>7</v>
      </c>
      <c r="AO5" s="343"/>
      <c r="AP5" s="343"/>
      <c r="AQ5" s="343"/>
      <c r="AR5" s="343"/>
      <c r="AS5" s="343"/>
      <c r="AT5" s="343"/>
      <c r="AU5" s="343"/>
      <c r="AV5" s="343"/>
      <c r="AW5" s="343"/>
      <c r="AX5" s="7"/>
      <c r="AY5" s="338">
        <v>1</v>
      </c>
      <c r="AZ5" s="338"/>
      <c r="BA5" s="338"/>
      <c r="BB5" s="338"/>
      <c r="BC5" s="338"/>
      <c r="BD5" s="197" t="s">
        <v>41</v>
      </c>
      <c r="BE5" s="197"/>
      <c r="BF5" s="197"/>
      <c r="BG5" s="197"/>
      <c r="BH5" s="197"/>
      <c r="BI5" s="197"/>
      <c r="BJ5" s="338">
        <v>1</v>
      </c>
      <c r="BK5" s="338"/>
      <c r="BL5" s="338"/>
      <c r="BM5" s="338"/>
      <c r="BN5" s="338"/>
      <c r="BO5" s="197" t="s">
        <v>3</v>
      </c>
      <c r="BP5" s="197"/>
      <c r="BQ5" s="197"/>
      <c r="BR5" s="197"/>
      <c r="BS5" s="197"/>
      <c r="BT5" s="197"/>
      <c r="BU5" s="347" t="s">
        <v>210</v>
      </c>
      <c r="BV5" s="338"/>
      <c r="BW5" s="338"/>
      <c r="BX5" s="338"/>
      <c r="BY5" s="338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6" spans="1:149" ht="14.25" customHeight="1">
      <c r="A6" s="6"/>
      <c r="B6" s="198">
        <v>4</v>
      </c>
      <c r="C6" s="199"/>
      <c r="D6" s="257" t="s">
        <v>166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58"/>
      <c r="V6" s="241" t="s">
        <v>111</v>
      </c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3"/>
      <c r="AN6" s="342" t="s">
        <v>0</v>
      </c>
      <c r="AO6" s="343"/>
      <c r="AP6" s="343"/>
      <c r="AQ6" s="343"/>
      <c r="AR6" s="343"/>
      <c r="AS6" s="343"/>
      <c r="AT6" s="343"/>
      <c r="AU6" s="343"/>
      <c r="AV6" s="343"/>
      <c r="AW6" s="343"/>
      <c r="AX6" s="7"/>
      <c r="AY6" s="344" t="s">
        <v>162</v>
      </c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</row>
    <row r="7" spans="1:149" ht="14.25" customHeight="1">
      <c r="A7" s="6"/>
      <c r="B7" s="198">
        <v>5</v>
      </c>
      <c r="C7" s="199"/>
      <c r="D7" s="257" t="s">
        <v>167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58"/>
      <c r="V7" s="241" t="s">
        <v>168</v>
      </c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3"/>
      <c r="AN7" s="342" t="s">
        <v>1</v>
      </c>
      <c r="AO7" s="343"/>
      <c r="AP7" s="343"/>
      <c r="AQ7" s="343"/>
      <c r="AR7" s="343"/>
      <c r="AS7" s="343"/>
      <c r="AT7" s="343"/>
      <c r="AU7" s="343"/>
      <c r="AV7" s="343"/>
      <c r="AW7" s="343"/>
      <c r="AX7" s="7"/>
      <c r="AY7" s="344" t="s">
        <v>133</v>
      </c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8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</row>
    <row r="8" spans="1:149" ht="14.25" customHeight="1">
      <c r="A8" s="6"/>
      <c r="B8" s="198">
        <v>6</v>
      </c>
      <c r="C8" s="199"/>
      <c r="D8" s="257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58"/>
      <c r="V8" s="241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3"/>
      <c r="AN8" s="342" t="s">
        <v>60</v>
      </c>
      <c r="AO8" s="343"/>
      <c r="AP8" s="343"/>
      <c r="AQ8" s="343"/>
      <c r="AR8" s="343"/>
      <c r="AS8" s="343"/>
      <c r="AT8" s="343"/>
      <c r="AU8" s="343"/>
      <c r="AV8" s="343"/>
      <c r="AW8" s="343"/>
      <c r="AX8" s="7"/>
      <c r="AY8" s="339" t="s">
        <v>134</v>
      </c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1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</row>
    <row r="9" spans="1:149" ht="14.25" customHeight="1">
      <c r="A9" s="6"/>
      <c r="B9" s="2"/>
      <c r="C9" s="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</row>
    <row r="10" spans="1:149" ht="14.25" customHeight="1">
      <c r="A10" s="6"/>
      <c r="B10" s="2"/>
      <c r="C10" s="2"/>
      <c r="D10" s="348" t="s">
        <v>86</v>
      </c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9"/>
      <c r="CD10" s="9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</row>
    <row r="11" spans="1:149" ht="14.25" customHeight="1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2"/>
      <c r="BZ11" s="2"/>
      <c r="CA11" s="2"/>
      <c r="CB11" s="2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</row>
    <row r="12" spans="2:149" ht="12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Q12" s="352" t="s">
        <v>83</v>
      </c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  <c r="BF12" s="354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363" t="s">
        <v>89</v>
      </c>
      <c r="BT12" s="363"/>
      <c r="BU12" s="363"/>
      <c r="BV12" s="363"/>
      <c r="BW12" s="363"/>
      <c r="BX12" s="363"/>
      <c r="BY12" s="36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</row>
    <row r="13" spans="1:149" ht="12.75" customHeight="1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Q13" s="355" t="s">
        <v>84</v>
      </c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7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</row>
    <row r="14" spans="1:149" ht="12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Q14" s="355" t="s">
        <v>85</v>
      </c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7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</row>
    <row r="15" spans="1:149" ht="12.7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7"/>
      <c r="Q15" s="358" t="s">
        <v>88</v>
      </c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60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</row>
    <row r="16" spans="1:149" ht="12.75" customHeight="1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7"/>
      <c r="BZ16" s="17"/>
      <c r="CA16" s="17"/>
      <c r="CB16" s="17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</row>
    <row r="17" spans="1:149" ht="12.75" customHeight="1">
      <c r="A17" s="4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</row>
    <row r="18" spans="1:149" ht="7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314" t="str">
        <f>IF(AY2&lt;&gt;"",AY2,"")</f>
        <v>BORGES</v>
      </c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13"/>
      <c r="AS18" s="13"/>
      <c r="AT18" s="13"/>
      <c r="AU18" s="13"/>
      <c r="AV18" s="316">
        <f>IF(AY3&lt;&gt;"",AY3,"")</f>
        <v>42063</v>
      </c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13"/>
      <c r="BN18" s="13"/>
      <c r="BO18" s="13"/>
      <c r="BP18" s="13"/>
      <c r="BQ18" s="13"/>
      <c r="BR18" s="345">
        <f>IF(BX3&lt;&gt;"",BX3,"")</f>
        <v>0.375</v>
      </c>
      <c r="BS18" s="345"/>
      <c r="BT18" s="345"/>
      <c r="BU18" s="345"/>
      <c r="BV18" s="345"/>
      <c r="BW18" s="345"/>
      <c r="BX18" s="345"/>
      <c r="BY18" s="345"/>
      <c r="BZ18" s="1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</row>
    <row r="19" spans="1:149" ht="7.5" customHeight="1">
      <c r="A19" s="4"/>
      <c r="B19" s="244" t="s">
        <v>4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3" t="s">
        <v>5</v>
      </c>
      <c r="AS19" s="313"/>
      <c r="AT19" s="313"/>
      <c r="AU19" s="313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N19" s="244" t="s">
        <v>6</v>
      </c>
      <c r="BO19" s="244"/>
      <c r="BP19" s="244"/>
      <c r="BQ19" s="13"/>
      <c r="BR19" s="345"/>
      <c r="BS19" s="345"/>
      <c r="BT19" s="345"/>
      <c r="BU19" s="345"/>
      <c r="BV19" s="345"/>
      <c r="BW19" s="345"/>
      <c r="BX19" s="345"/>
      <c r="BY19" s="345"/>
      <c r="BZ19" s="1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</row>
    <row r="20" spans="1:149" ht="7.5" customHeight="1">
      <c r="A20" s="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3"/>
      <c r="AS20" s="313"/>
      <c r="AT20" s="313"/>
      <c r="AU20" s="313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N20" s="244"/>
      <c r="BO20" s="244"/>
      <c r="BP20" s="244"/>
      <c r="BQ20" s="18"/>
      <c r="BR20" s="346"/>
      <c r="BS20" s="346"/>
      <c r="BT20" s="346"/>
      <c r="BU20" s="346"/>
      <c r="BV20" s="346"/>
      <c r="BW20" s="346"/>
      <c r="BX20" s="346"/>
      <c r="BY20" s="346"/>
      <c r="BZ20" s="1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</row>
    <row r="21" spans="1:149" ht="7.5" customHeight="1">
      <c r="A21" s="4"/>
      <c r="B21" s="13"/>
      <c r="C21" s="13"/>
      <c r="D21" s="13"/>
      <c r="E21" s="13"/>
      <c r="F21" s="13"/>
      <c r="G21" s="13"/>
      <c r="H21" s="13"/>
      <c r="I21" s="13"/>
      <c r="J21" s="314" t="str">
        <f>IF(AY4&lt;&gt;"",AY4,"")</f>
        <v>CAMPIONAT PROVINCIAL</v>
      </c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8" t="s">
        <v>7</v>
      </c>
      <c r="AV21" s="318"/>
      <c r="AW21" s="318"/>
      <c r="AX21" s="318"/>
      <c r="AY21" s="318"/>
      <c r="AZ21" s="319">
        <f>IF(AY5&lt;&gt;"",AY5,"")</f>
        <v>1</v>
      </c>
      <c r="BA21" s="319"/>
      <c r="BB21" s="319"/>
      <c r="BC21" s="319"/>
      <c r="BD21" s="319"/>
      <c r="BE21" s="320" t="s">
        <v>8</v>
      </c>
      <c r="BF21" s="320"/>
      <c r="BG21" s="320"/>
      <c r="BH21" s="320"/>
      <c r="BI21" s="320"/>
      <c r="BJ21" s="297">
        <f>IF(BJ5&lt;&gt;"",BJ5,"")</f>
        <v>1</v>
      </c>
      <c r="BK21" s="297"/>
      <c r="BL21" s="297"/>
      <c r="BM21" s="297"/>
      <c r="BN21" s="297"/>
      <c r="BO21" s="318" t="s">
        <v>9</v>
      </c>
      <c r="BP21" s="318"/>
      <c r="BQ21" s="318"/>
      <c r="BR21" s="318"/>
      <c r="BS21" s="318"/>
      <c r="BT21" s="314" t="str">
        <f>IF(BU5&lt;&gt;"",BU5,"")</f>
        <v>5 . 6</v>
      </c>
      <c r="BU21" s="314"/>
      <c r="BV21" s="314"/>
      <c r="BW21" s="314"/>
      <c r="BX21" s="314"/>
      <c r="BY21" s="314"/>
      <c r="BZ21" s="1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</row>
    <row r="22" spans="1:149" ht="7.5" customHeight="1">
      <c r="A22" s="4"/>
      <c r="B22" s="244" t="s">
        <v>10</v>
      </c>
      <c r="C22" s="244"/>
      <c r="D22" s="244"/>
      <c r="E22" s="244"/>
      <c r="F22" s="244"/>
      <c r="G22" s="244"/>
      <c r="H22" s="244"/>
      <c r="I22" s="24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8"/>
      <c r="AV22" s="318"/>
      <c r="AW22" s="318"/>
      <c r="AX22" s="318"/>
      <c r="AY22" s="318"/>
      <c r="AZ22" s="297"/>
      <c r="BA22" s="297"/>
      <c r="BB22" s="297"/>
      <c r="BC22" s="297"/>
      <c r="BD22" s="297"/>
      <c r="BE22" s="318"/>
      <c r="BF22" s="318"/>
      <c r="BG22" s="318"/>
      <c r="BH22" s="318"/>
      <c r="BI22" s="318"/>
      <c r="BJ22" s="297"/>
      <c r="BK22" s="297"/>
      <c r="BL22" s="297"/>
      <c r="BM22" s="297"/>
      <c r="BN22" s="297"/>
      <c r="BO22" s="318"/>
      <c r="BP22" s="318"/>
      <c r="BQ22" s="318"/>
      <c r="BR22" s="318"/>
      <c r="BS22" s="318"/>
      <c r="BT22" s="314"/>
      <c r="BU22" s="314"/>
      <c r="BV22" s="314"/>
      <c r="BW22" s="314"/>
      <c r="BX22" s="314"/>
      <c r="BY22" s="314"/>
      <c r="BZ22" s="1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</row>
    <row r="23" spans="1:149" ht="7.5" customHeight="1">
      <c r="A23" s="4"/>
      <c r="B23" s="244"/>
      <c r="C23" s="244"/>
      <c r="D23" s="244"/>
      <c r="E23" s="244"/>
      <c r="F23" s="244"/>
      <c r="G23" s="244"/>
      <c r="H23" s="244"/>
      <c r="I23" s="244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8"/>
      <c r="AV23" s="318"/>
      <c r="AW23" s="318"/>
      <c r="AX23" s="318"/>
      <c r="AY23" s="318"/>
      <c r="AZ23" s="298"/>
      <c r="BA23" s="298"/>
      <c r="BB23" s="298"/>
      <c r="BC23" s="298"/>
      <c r="BD23" s="298"/>
      <c r="BE23" s="318"/>
      <c r="BF23" s="318"/>
      <c r="BG23" s="318"/>
      <c r="BH23" s="318"/>
      <c r="BI23" s="318"/>
      <c r="BJ23" s="298"/>
      <c r="BK23" s="298"/>
      <c r="BL23" s="298"/>
      <c r="BM23" s="298"/>
      <c r="BN23" s="317"/>
      <c r="BO23" s="318"/>
      <c r="BP23" s="318"/>
      <c r="BQ23" s="318"/>
      <c r="BR23" s="318"/>
      <c r="BS23" s="318"/>
      <c r="BT23" s="315"/>
      <c r="BU23" s="315"/>
      <c r="BV23" s="315"/>
      <c r="BW23" s="315"/>
      <c r="BX23" s="315"/>
      <c r="BY23" s="315"/>
      <c r="BZ23" s="1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</row>
    <row r="24" spans="1:149" ht="7.5" customHeight="1">
      <c r="A24" s="4"/>
      <c r="B24" s="13"/>
      <c r="C24" s="13"/>
      <c r="D24" s="13"/>
      <c r="E24" s="13"/>
      <c r="F24" s="13"/>
      <c r="G24" s="13"/>
      <c r="H24" s="13"/>
      <c r="I24" s="314" t="str">
        <f>IF(AY6&lt;&gt;"",AY6,"")</f>
        <v>BENJAMÍ</v>
      </c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13"/>
      <c r="AH24" s="13"/>
      <c r="AI24" s="13"/>
      <c r="AJ24" s="13"/>
      <c r="AK24" s="13"/>
      <c r="AL24" s="13"/>
      <c r="AM24" s="13"/>
      <c r="AN24" s="13"/>
      <c r="AO24" s="13"/>
      <c r="AP24" s="297" t="str">
        <f>IF(AY7&lt;&gt;"",AY7,"")</f>
        <v>Centre de tecnificació</v>
      </c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19"/>
      <c r="BO24" s="19"/>
      <c r="BP24" s="13"/>
      <c r="BQ24" s="13"/>
      <c r="BR24" s="13"/>
      <c r="BS24" s="317" t="str">
        <f>IF(AY8&lt;&gt;"",AY8,"")</f>
        <v>14/15</v>
      </c>
      <c r="BT24" s="317"/>
      <c r="BU24" s="317"/>
      <c r="BV24" s="317"/>
      <c r="BW24" s="317"/>
      <c r="BX24" s="317"/>
      <c r="BY24" s="317"/>
      <c r="BZ24" s="1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</row>
    <row r="25" spans="2:149" ht="7.5" customHeight="1">
      <c r="B25" s="244" t="s">
        <v>0</v>
      </c>
      <c r="C25" s="244"/>
      <c r="D25" s="244"/>
      <c r="E25" s="244"/>
      <c r="F25" s="244"/>
      <c r="G25" s="244"/>
      <c r="H25" s="24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13"/>
      <c r="AH25" s="244" t="s">
        <v>1</v>
      </c>
      <c r="AI25" s="244"/>
      <c r="AJ25" s="244"/>
      <c r="AK25" s="244"/>
      <c r="AL25" s="244"/>
      <c r="AM25" s="244"/>
      <c r="AN25" s="244"/>
      <c r="AO25" s="244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313" t="s">
        <v>11</v>
      </c>
      <c r="BO25" s="313"/>
      <c r="BP25" s="313"/>
      <c r="BQ25" s="313"/>
      <c r="BR25" s="313"/>
      <c r="BS25" s="317"/>
      <c r="BT25" s="317"/>
      <c r="BU25" s="317"/>
      <c r="BV25" s="317"/>
      <c r="BW25" s="317"/>
      <c r="BX25" s="317"/>
      <c r="BY25" s="317"/>
      <c r="BZ25" s="18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</row>
    <row r="26" spans="2:149" ht="7.5" customHeight="1">
      <c r="B26" s="244"/>
      <c r="C26" s="244"/>
      <c r="D26" s="244"/>
      <c r="E26" s="244"/>
      <c r="F26" s="244"/>
      <c r="G26" s="244"/>
      <c r="H26" s="244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18"/>
      <c r="AH26" s="244"/>
      <c r="AI26" s="244"/>
      <c r="AJ26" s="244"/>
      <c r="AK26" s="244"/>
      <c r="AL26" s="244"/>
      <c r="AM26" s="244"/>
      <c r="AN26" s="244"/>
      <c r="AO26" s="244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313"/>
      <c r="BO26" s="313"/>
      <c r="BP26" s="313"/>
      <c r="BQ26" s="313"/>
      <c r="BR26" s="313"/>
      <c r="BS26" s="298"/>
      <c r="BT26" s="298"/>
      <c r="BU26" s="298"/>
      <c r="BV26" s="298"/>
      <c r="BW26" s="298"/>
      <c r="BX26" s="298"/>
      <c r="BY26" s="298"/>
      <c r="BZ26" s="18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</row>
    <row r="27" spans="2:149" ht="7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</row>
    <row r="28" spans="2:149" ht="7.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7"/>
      <c r="CB28" s="17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</row>
    <row r="29" spans="1:149" ht="7.5" customHeight="1">
      <c r="A29" s="20"/>
      <c r="B29" s="251">
        <v>1</v>
      </c>
      <c r="C29" s="252"/>
      <c r="D29" s="287" t="str">
        <f>IF(D3&lt;&gt;"",D3,"")</f>
        <v>Joel Rubio</v>
      </c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8"/>
      <c r="V29" s="287" t="str">
        <f>IF(V3&lt;&gt;"",V3,"")</f>
        <v>CTT Borges</v>
      </c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8"/>
      <c r="AN29" s="251">
        <v>4</v>
      </c>
      <c r="AO29" s="252"/>
      <c r="AP29" s="307" t="str">
        <f>IF(D6&lt;&gt;"",D6,"")</f>
        <v>Nel Vilella</v>
      </c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308"/>
      <c r="BH29" s="287" t="str">
        <f>IF(V6&lt;&gt;"",V6,"")</f>
        <v>CTT Borges</v>
      </c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8"/>
      <c r="BZ29" s="1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</row>
    <row r="30" spans="1:149" ht="7.5" customHeight="1">
      <c r="A30" s="20"/>
      <c r="B30" s="253"/>
      <c r="C30" s="254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90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90"/>
      <c r="AN30" s="253"/>
      <c r="AO30" s="254"/>
      <c r="AP30" s="30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310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90"/>
      <c r="BZ30" s="1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</row>
    <row r="31" spans="1:149" ht="7.5" customHeight="1">
      <c r="A31" s="20"/>
      <c r="B31" s="255"/>
      <c r="C31" s="256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2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2"/>
      <c r="AN31" s="255"/>
      <c r="AO31" s="256"/>
      <c r="AP31" s="31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312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2"/>
      <c r="BZ31" s="1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</row>
    <row r="32" spans="1:149" ht="7.5" customHeight="1">
      <c r="A32" s="20"/>
      <c r="B32" s="251">
        <v>2</v>
      </c>
      <c r="C32" s="252"/>
      <c r="D32" s="287" t="str">
        <f>IF(D4&lt;&gt;"",D4,"")</f>
        <v>Hervé Claret</v>
      </c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8"/>
      <c r="V32" s="287" t="str">
        <f>IF(V4&lt;&gt;"",V4,"")</f>
        <v>CTT Borges</v>
      </c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8"/>
      <c r="AN32" s="251">
        <v>5</v>
      </c>
      <c r="AO32" s="252"/>
      <c r="AP32" s="307" t="str">
        <f>IF(D7&lt;&gt;"",D7,"")</f>
        <v>Marc Martínez</v>
      </c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308"/>
      <c r="BH32" s="287" t="str">
        <f>IF(V7&lt;&gt;"",V7,"")</f>
        <v>CTT Encamp</v>
      </c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8"/>
      <c r="BZ32" s="1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</row>
    <row r="33" spans="1:149" ht="7.5" customHeight="1">
      <c r="A33" s="20"/>
      <c r="B33" s="253"/>
      <c r="C33" s="254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90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90"/>
      <c r="AN33" s="253"/>
      <c r="AO33" s="254"/>
      <c r="AP33" s="30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310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90"/>
      <c r="BZ33" s="1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</row>
    <row r="34" spans="1:149" ht="7.5" customHeight="1">
      <c r="A34" s="20"/>
      <c r="B34" s="255"/>
      <c r="C34" s="256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2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2"/>
      <c r="AN34" s="255"/>
      <c r="AO34" s="256"/>
      <c r="AP34" s="31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312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2"/>
      <c r="BZ34" s="1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</row>
    <row r="35" spans="1:149" ht="7.5" customHeight="1">
      <c r="A35" s="20"/>
      <c r="B35" s="251">
        <v>3</v>
      </c>
      <c r="C35" s="252"/>
      <c r="D35" s="287" t="str">
        <f>IF(D5&lt;&gt;"",D5,"")</f>
        <v>Laura Magriñà</v>
      </c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8"/>
      <c r="V35" s="287" t="str">
        <f>IF(V5&lt;&gt;"",V5,"")</f>
        <v>CTT Borges</v>
      </c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8"/>
      <c r="AN35" s="251">
        <v>6</v>
      </c>
      <c r="AO35" s="252"/>
      <c r="AP35" s="307">
        <f>IF(D8&lt;&gt;"",D8,"")</f>
      </c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308"/>
      <c r="BH35" s="287">
        <f>IF(V8&lt;&gt;"",V8,"")</f>
      </c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8"/>
      <c r="BZ35" s="1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</row>
    <row r="36" spans="1:149" ht="7.5" customHeight="1">
      <c r="A36" s="20"/>
      <c r="B36" s="253"/>
      <c r="C36" s="254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90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90"/>
      <c r="AN36" s="253"/>
      <c r="AO36" s="254"/>
      <c r="AP36" s="30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310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90"/>
      <c r="BZ36" s="1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</row>
    <row r="37" spans="1:149" ht="7.5" customHeight="1">
      <c r="A37" s="20"/>
      <c r="B37" s="255"/>
      <c r="C37" s="256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2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2"/>
      <c r="AN37" s="255"/>
      <c r="AO37" s="256"/>
      <c r="AP37" s="31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312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2"/>
      <c r="BZ37" s="1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</row>
    <row r="38" spans="1:149" ht="7.5" customHeight="1">
      <c r="A38" s="20"/>
      <c r="AN38" s="18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</row>
    <row r="39" spans="2:149" ht="7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</row>
    <row r="40" spans="2:149" ht="7.5" customHeight="1">
      <c r="B40" s="274" t="s">
        <v>42</v>
      </c>
      <c r="C40" s="275"/>
      <c r="D40" s="280"/>
      <c r="E40" s="274" t="s">
        <v>43</v>
      </c>
      <c r="F40" s="275"/>
      <c r="G40" s="280"/>
      <c r="H40" s="274" t="s">
        <v>44</v>
      </c>
      <c r="I40" s="275"/>
      <c r="J40" s="280"/>
      <c r="K40" s="274" t="s">
        <v>45</v>
      </c>
      <c r="L40" s="275"/>
      <c r="M40" s="275"/>
      <c r="N40" s="245" t="s">
        <v>53</v>
      </c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7"/>
      <c r="AF40" s="293" t="s">
        <v>12</v>
      </c>
      <c r="AG40" s="293"/>
      <c r="AH40" s="293"/>
      <c r="AI40" s="293"/>
      <c r="AJ40" s="293"/>
      <c r="AK40" s="305" t="s">
        <v>13</v>
      </c>
      <c r="AL40" s="305"/>
      <c r="AM40" s="305"/>
      <c r="AN40" s="305"/>
      <c r="AO40" s="305"/>
      <c r="AP40" s="305" t="s">
        <v>14</v>
      </c>
      <c r="AQ40" s="305"/>
      <c r="AR40" s="305"/>
      <c r="AS40" s="305"/>
      <c r="AT40" s="305"/>
      <c r="AU40" s="305" t="s">
        <v>15</v>
      </c>
      <c r="AV40" s="305"/>
      <c r="AW40" s="305"/>
      <c r="AX40" s="305"/>
      <c r="AY40" s="305"/>
      <c r="AZ40" s="305" t="s">
        <v>16</v>
      </c>
      <c r="BA40" s="305"/>
      <c r="BB40" s="305"/>
      <c r="BC40" s="305"/>
      <c r="BD40" s="305"/>
      <c r="BE40" s="299" t="s">
        <v>17</v>
      </c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300"/>
      <c r="BU40" s="299" t="s">
        <v>18</v>
      </c>
      <c r="BV40" s="293"/>
      <c r="BW40" s="293"/>
      <c r="BX40" s="293"/>
      <c r="BY40" s="300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</row>
    <row r="41" spans="2:149" ht="7.5" customHeight="1">
      <c r="B41" s="276"/>
      <c r="C41" s="277"/>
      <c r="D41" s="281"/>
      <c r="E41" s="276"/>
      <c r="F41" s="277"/>
      <c r="G41" s="281"/>
      <c r="H41" s="276"/>
      <c r="I41" s="277"/>
      <c r="J41" s="281"/>
      <c r="K41" s="276"/>
      <c r="L41" s="277"/>
      <c r="M41" s="277"/>
      <c r="N41" s="248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50"/>
      <c r="AF41" s="283"/>
      <c r="AG41" s="283"/>
      <c r="AH41" s="283"/>
      <c r="AI41" s="283"/>
      <c r="AJ41" s="283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1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302"/>
      <c r="BU41" s="301"/>
      <c r="BV41" s="283"/>
      <c r="BW41" s="283"/>
      <c r="BX41" s="283"/>
      <c r="BY41" s="302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</row>
    <row r="42" spans="2:149" ht="7.5" customHeight="1">
      <c r="B42" s="278"/>
      <c r="C42" s="279"/>
      <c r="D42" s="282"/>
      <c r="E42" s="278"/>
      <c r="F42" s="279"/>
      <c r="G42" s="282"/>
      <c r="H42" s="278"/>
      <c r="I42" s="279"/>
      <c r="J42" s="282"/>
      <c r="K42" s="278"/>
      <c r="L42" s="279"/>
      <c r="M42" s="279"/>
      <c r="N42" s="248" t="s">
        <v>54</v>
      </c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50"/>
      <c r="AF42" s="283" t="s">
        <v>19</v>
      </c>
      <c r="AG42" s="283"/>
      <c r="AH42" s="283"/>
      <c r="AI42" s="283"/>
      <c r="AJ42" s="284"/>
      <c r="AK42" s="283" t="s">
        <v>19</v>
      </c>
      <c r="AL42" s="283"/>
      <c r="AM42" s="283"/>
      <c r="AN42" s="283"/>
      <c r="AO42" s="284"/>
      <c r="AP42" s="283" t="s">
        <v>19</v>
      </c>
      <c r="AQ42" s="283"/>
      <c r="AR42" s="283"/>
      <c r="AS42" s="283"/>
      <c r="AT42" s="284"/>
      <c r="AU42" s="283" t="s">
        <v>19</v>
      </c>
      <c r="AV42" s="283"/>
      <c r="AW42" s="283"/>
      <c r="AX42" s="283"/>
      <c r="AY42" s="284"/>
      <c r="AZ42" s="283" t="s">
        <v>19</v>
      </c>
      <c r="BA42" s="283"/>
      <c r="BB42" s="283"/>
      <c r="BC42" s="283"/>
      <c r="BD42" s="284"/>
      <c r="BE42" s="301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302"/>
      <c r="BU42" s="301"/>
      <c r="BV42" s="283"/>
      <c r="BW42" s="283"/>
      <c r="BX42" s="283"/>
      <c r="BY42" s="302"/>
      <c r="BZ42" s="361" t="s">
        <v>87</v>
      </c>
      <c r="CA42" s="362"/>
      <c r="CB42" s="362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</row>
    <row r="43" spans="2:149" ht="7.5" customHeight="1">
      <c r="B43" s="266" t="s">
        <v>20</v>
      </c>
      <c r="C43" s="267"/>
      <c r="D43" s="267"/>
      <c r="E43" s="266" t="s">
        <v>20</v>
      </c>
      <c r="F43" s="267"/>
      <c r="G43" s="267"/>
      <c r="H43" s="266" t="s">
        <v>20</v>
      </c>
      <c r="I43" s="267"/>
      <c r="J43" s="267"/>
      <c r="K43" s="266" t="s">
        <v>20</v>
      </c>
      <c r="L43" s="267"/>
      <c r="M43" s="267"/>
      <c r="N43" s="268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70"/>
      <c r="AF43" s="285"/>
      <c r="AG43" s="285"/>
      <c r="AH43" s="285"/>
      <c r="AI43" s="285"/>
      <c r="AJ43" s="286"/>
      <c r="AK43" s="285"/>
      <c r="AL43" s="285"/>
      <c r="AM43" s="285"/>
      <c r="AN43" s="285"/>
      <c r="AO43" s="286"/>
      <c r="AP43" s="285"/>
      <c r="AQ43" s="285"/>
      <c r="AR43" s="285"/>
      <c r="AS43" s="285"/>
      <c r="AT43" s="286"/>
      <c r="AU43" s="285"/>
      <c r="AV43" s="285"/>
      <c r="AW43" s="285"/>
      <c r="AX43" s="285"/>
      <c r="AY43" s="286"/>
      <c r="AZ43" s="285"/>
      <c r="BA43" s="285"/>
      <c r="BB43" s="285"/>
      <c r="BC43" s="285"/>
      <c r="BD43" s="286"/>
      <c r="BE43" s="303"/>
      <c r="BF43" s="285"/>
      <c r="BG43" s="285"/>
      <c r="BH43" s="285"/>
      <c r="BI43" s="285"/>
      <c r="BJ43" s="285"/>
      <c r="BK43" s="285"/>
      <c r="BL43" s="285"/>
      <c r="BM43" s="285"/>
      <c r="BN43" s="285"/>
      <c r="BO43" s="285"/>
      <c r="BP43" s="285"/>
      <c r="BQ43" s="285"/>
      <c r="BR43" s="285"/>
      <c r="BS43" s="285"/>
      <c r="BT43" s="304"/>
      <c r="BU43" s="303"/>
      <c r="BV43" s="285"/>
      <c r="BW43" s="285"/>
      <c r="BX43" s="285"/>
      <c r="BY43" s="304"/>
      <c r="BZ43" s="361"/>
      <c r="CA43" s="362"/>
      <c r="CB43" s="362"/>
      <c r="CC43" s="3"/>
      <c r="CD43" s="21">
        <v>1</v>
      </c>
      <c r="CE43" s="21">
        <v>2</v>
      </c>
      <c r="CF43" s="21">
        <v>3</v>
      </c>
      <c r="CG43" s="21">
        <v>4</v>
      </c>
      <c r="CH43" s="21">
        <v>5</v>
      </c>
      <c r="CI43" s="21">
        <v>6</v>
      </c>
      <c r="CJ43" s="3"/>
      <c r="CK43" s="3"/>
      <c r="CL43" s="3"/>
      <c r="CM43" s="3"/>
      <c r="CN43" s="3"/>
      <c r="CO43" s="3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</row>
    <row r="44" spans="81:149" ht="7.5" customHeight="1"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</row>
    <row r="45" spans="2:149" ht="7.5" customHeight="1">
      <c r="B45" s="178" t="s">
        <v>21</v>
      </c>
      <c r="C45" s="179"/>
      <c r="D45" s="180"/>
      <c r="E45" s="178" t="s">
        <v>22</v>
      </c>
      <c r="F45" s="179"/>
      <c r="G45" s="180"/>
      <c r="H45" s="178" t="s">
        <v>23</v>
      </c>
      <c r="I45" s="179"/>
      <c r="J45" s="180"/>
      <c r="K45" s="178" t="s">
        <v>24</v>
      </c>
      <c r="L45" s="179"/>
      <c r="M45" s="180"/>
      <c r="N45" s="294" t="str">
        <f>IF(B2=6,D5,IF(B2=5,D3,IF(B2=4,D4,IF(B2=3,D3,""))))</f>
        <v>Joel Rubio</v>
      </c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6"/>
      <c r="AF45" s="231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 t="s">
        <v>2</v>
      </c>
      <c r="AV45" s="230"/>
      <c r="AW45" s="230"/>
      <c r="AX45" s="230"/>
      <c r="AY45" s="230"/>
      <c r="AZ45" s="230" t="s">
        <v>2</v>
      </c>
      <c r="BA45" s="230"/>
      <c r="BB45" s="230"/>
      <c r="BC45" s="230"/>
      <c r="BD45" s="230"/>
      <c r="BE45" s="221" t="str">
        <f>IF(BZ45=""," ",IF(LEFT(BZ45,1)="3",N45,N47))</f>
        <v> </v>
      </c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3"/>
      <c r="BU45" s="215">
        <f>IF(BZ45="","",VLOOKUP(BZ45,result,2,FALSE))</f>
      </c>
      <c r="BV45" s="216"/>
      <c r="BW45" s="216"/>
      <c r="BX45" s="216"/>
      <c r="BY45" s="217"/>
      <c r="BZ45" s="206"/>
      <c r="CA45" s="207"/>
      <c r="CC45" s="3"/>
      <c r="CD45" s="22">
        <f>IF(BE45=D29,1,0)</f>
        <v>0</v>
      </c>
      <c r="CE45" s="22">
        <f>IF(BE45=D32,1,0)</f>
        <v>0</v>
      </c>
      <c r="CF45" s="22">
        <f>IF(BE45=D35,1,0)</f>
        <v>0</v>
      </c>
      <c r="CG45" s="22">
        <f>IF(BE45=AP29,1,0)</f>
        <v>0</v>
      </c>
      <c r="CH45" s="22">
        <f>IF(BE45=AP32,1,0)</f>
        <v>0</v>
      </c>
      <c r="CI45" s="22">
        <f>IF(BE45=AP35,1,0)</f>
        <v>0</v>
      </c>
      <c r="CJ45" s="23" t="s">
        <v>63</v>
      </c>
      <c r="CK45" s="24" t="s">
        <v>64</v>
      </c>
      <c r="CL45" s="23" t="s">
        <v>65</v>
      </c>
      <c r="CM45" s="3"/>
      <c r="CN45" s="3"/>
      <c r="CO45" s="3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</row>
    <row r="46" spans="2:149" ht="7.5" customHeight="1">
      <c r="B46" s="181"/>
      <c r="C46" s="182"/>
      <c r="D46" s="183"/>
      <c r="E46" s="181"/>
      <c r="F46" s="182"/>
      <c r="G46" s="183"/>
      <c r="H46" s="181"/>
      <c r="I46" s="182"/>
      <c r="J46" s="183"/>
      <c r="K46" s="181"/>
      <c r="L46" s="182"/>
      <c r="M46" s="183"/>
      <c r="N46" s="159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1"/>
      <c r="AF46" s="203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224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6"/>
      <c r="BU46" s="218"/>
      <c r="BV46" s="219"/>
      <c r="BW46" s="219"/>
      <c r="BX46" s="219"/>
      <c r="BY46" s="220"/>
      <c r="BZ46" s="206"/>
      <c r="CA46" s="207"/>
      <c r="CC46" s="3"/>
      <c r="CD46" s="25">
        <f>IF(CD47=D29,1,0)</f>
        <v>0</v>
      </c>
      <c r="CE46" s="25">
        <f>IF(CD47=D32,1,0)</f>
        <v>0</v>
      </c>
      <c r="CF46" s="25">
        <f>IF(CD47=D35,1,0)</f>
        <v>0</v>
      </c>
      <c r="CG46" s="25">
        <f>IF(CD47=AP29,1,0)</f>
        <v>0</v>
      </c>
      <c r="CH46" s="25">
        <f>IF(CD47=AP32,1,0)</f>
        <v>0</v>
      </c>
      <c r="CI46" s="25">
        <f>IF(CD47=AP35,1,0)</f>
        <v>0</v>
      </c>
      <c r="CJ46" s="23" t="s">
        <v>66</v>
      </c>
      <c r="CK46" s="24" t="s">
        <v>67</v>
      </c>
      <c r="CL46" s="23" t="s">
        <v>65</v>
      </c>
      <c r="CM46" s="3"/>
      <c r="CN46" s="3"/>
      <c r="CO46" s="3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</row>
    <row r="47" spans="1:149" ht="7.5" customHeight="1">
      <c r="A47" s="333" t="s">
        <v>55</v>
      </c>
      <c r="B47" s="259" t="s">
        <v>47</v>
      </c>
      <c r="C47" s="260"/>
      <c r="D47" s="261"/>
      <c r="E47" s="259" t="s">
        <v>48</v>
      </c>
      <c r="F47" s="260"/>
      <c r="G47" s="261"/>
      <c r="H47" s="259" t="s">
        <v>49</v>
      </c>
      <c r="I47" s="260"/>
      <c r="J47" s="261"/>
      <c r="K47" s="259" t="s">
        <v>50</v>
      </c>
      <c r="L47" s="260"/>
      <c r="M47" s="261"/>
      <c r="N47" s="184" t="str">
        <f>IF(B2=6,D7,IF(B2=5,D6,IF(B2=4,D5,IF(B2=3,D5,""))))</f>
        <v>Nel Vilella</v>
      </c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6"/>
      <c r="AF47" s="203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224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6"/>
      <c r="BU47" s="218"/>
      <c r="BV47" s="219"/>
      <c r="BW47" s="219"/>
      <c r="BX47" s="219"/>
      <c r="BY47" s="220"/>
      <c r="BZ47" s="206"/>
      <c r="CA47" s="207"/>
      <c r="CC47" s="3"/>
      <c r="CD47" s="26" t="str">
        <f>IF(BZ45=""," ",IF(LEFT(BZ45,1)="3",N47,N45))</f>
        <v> </v>
      </c>
      <c r="CE47" s="27"/>
      <c r="CF47" s="27"/>
      <c r="CG47" s="27"/>
      <c r="CH47" s="28"/>
      <c r="CI47" s="28"/>
      <c r="CJ47" s="24" t="s">
        <v>68</v>
      </c>
      <c r="CK47" s="24" t="s">
        <v>69</v>
      </c>
      <c r="CL47" s="23" t="s">
        <v>65</v>
      </c>
      <c r="CM47" s="3"/>
      <c r="CN47" s="3"/>
      <c r="CO47" s="3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</row>
    <row r="48" spans="1:149" ht="7.5" customHeight="1">
      <c r="A48" s="334"/>
      <c r="B48" s="262"/>
      <c r="C48" s="263"/>
      <c r="D48" s="264"/>
      <c r="E48" s="262"/>
      <c r="F48" s="263"/>
      <c r="G48" s="264"/>
      <c r="H48" s="262"/>
      <c r="I48" s="263"/>
      <c r="J48" s="264"/>
      <c r="K48" s="262"/>
      <c r="L48" s="263"/>
      <c r="M48" s="264"/>
      <c r="N48" s="187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9"/>
      <c r="AF48" s="203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227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9"/>
      <c r="BU48" s="218"/>
      <c r="BV48" s="219"/>
      <c r="BW48" s="219"/>
      <c r="BX48" s="219"/>
      <c r="BY48" s="220"/>
      <c r="BZ48" s="206"/>
      <c r="CA48" s="207"/>
      <c r="CC48" s="3"/>
      <c r="CD48" s="28"/>
      <c r="CE48" s="28"/>
      <c r="CF48" s="28"/>
      <c r="CG48" s="28"/>
      <c r="CH48" s="28"/>
      <c r="CI48" s="28"/>
      <c r="CJ48" s="24" t="s">
        <v>71</v>
      </c>
      <c r="CK48" s="24" t="s">
        <v>70</v>
      </c>
      <c r="CL48" s="23" t="s">
        <v>65</v>
      </c>
      <c r="CM48" s="3"/>
      <c r="CN48" s="3"/>
      <c r="CO48" s="3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</row>
    <row r="49" spans="2:149" ht="7.5" customHeight="1">
      <c r="B49" s="181" t="s">
        <v>25</v>
      </c>
      <c r="C49" s="182"/>
      <c r="D49" s="183"/>
      <c r="E49" s="181" t="s">
        <v>23</v>
      </c>
      <c r="F49" s="182"/>
      <c r="G49" s="183"/>
      <c r="H49" s="181" t="s">
        <v>22</v>
      </c>
      <c r="I49" s="182"/>
      <c r="J49" s="183"/>
      <c r="K49" s="181" t="s">
        <v>23</v>
      </c>
      <c r="L49" s="182"/>
      <c r="M49" s="183"/>
      <c r="N49" s="271" t="str">
        <f>IF(B2=6,D4,IF(B2=5,D4,IF(B2=4,D3,IF(B2=3,D4,""))))</f>
        <v>Hervé Claret</v>
      </c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3"/>
      <c r="AF49" s="201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 t="s">
        <v>2</v>
      </c>
      <c r="AV49" s="202"/>
      <c r="AW49" s="202"/>
      <c r="AX49" s="202"/>
      <c r="AY49" s="202"/>
      <c r="AZ49" s="202" t="s">
        <v>2</v>
      </c>
      <c r="BA49" s="202"/>
      <c r="BB49" s="202"/>
      <c r="BC49" s="202"/>
      <c r="BD49" s="202"/>
      <c r="BE49" s="235" t="str">
        <f>IF(BZ49=""," ",IF(LEFT(BZ49,1)="3",N49,N51))</f>
        <v> </v>
      </c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7"/>
      <c r="BU49" s="327">
        <f>IF(BZ49="","",VLOOKUP(BZ49,result,2,FALSE))</f>
      </c>
      <c r="BV49" s="328"/>
      <c r="BW49" s="328"/>
      <c r="BX49" s="328"/>
      <c r="BY49" s="329"/>
      <c r="BZ49" s="206"/>
      <c r="CA49" s="207"/>
      <c r="CC49" s="3"/>
      <c r="CD49" s="22">
        <f>IF(BE49=D29,1,0)</f>
        <v>0</v>
      </c>
      <c r="CE49" s="22">
        <f>IF(BE49=D32,1,0)</f>
        <v>0</v>
      </c>
      <c r="CF49" s="22">
        <f>IF(BE49=D35,1,0)</f>
        <v>0</v>
      </c>
      <c r="CG49" s="22">
        <f>IF(BE49=AP29,1,0)</f>
        <v>0</v>
      </c>
      <c r="CH49" s="22">
        <f>IF(BE49=AP32,1,0)</f>
        <v>0</v>
      </c>
      <c r="CI49" s="22">
        <f>IF(BE49=AP35,1,0)</f>
        <v>0</v>
      </c>
      <c r="CJ49" s="23" t="s">
        <v>72</v>
      </c>
      <c r="CK49" s="23" t="s">
        <v>73</v>
      </c>
      <c r="CL49" s="23" t="s">
        <v>74</v>
      </c>
      <c r="CM49" s="3"/>
      <c r="CN49" s="3"/>
      <c r="CO49" s="3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2:149" ht="7.5" customHeight="1">
      <c r="B50" s="181"/>
      <c r="C50" s="182"/>
      <c r="D50" s="183"/>
      <c r="E50" s="181"/>
      <c r="F50" s="182"/>
      <c r="G50" s="183"/>
      <c r="H50" s="181"/>
      <c r="I50" s="182"/>
      <c r="J50" s="183"/>
      <c r="K50" s="181"/>
      <c r="L50" s="182"/>
      <c r="M50" s="183"/>
      <c r="N50" s="159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1"/>
      <c r="AF50" s="203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224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6"/>
      <c r="BU50" s="218"/>
      <c r="BV50" s="219"/>
      <c r="BW50" s="219"/>
      <c r="BX50" s="219"/>
      <c r="BY50" s="220"/>
      <c r="BZ50" s="206"/>
      <c r="CA50" s="207"/>
      <c r="CC50" s="3"/>
      <c r="CD50" s="25">
        <f>IF(CD51=D29,1,0)</f>
        <v>0</v>
      </c>
      <c r="CE50" s="25">
        <f>IF(CD51=D32,1,0)</f>
        <v>0</v>
      </c>
      <c r="CF50" s="25">
        <f>IF(CD51=D35,1,0)</f>
        <v>0</v>
      </c>
      <c r="CG50" s="25">
        <f>IF(CD51=AP29,1,0)</f>
        <v>0</v>
      </c>
      <c r="CH50" s="25">
        <f>IF(CD51=AP32,1,0)</f>
        <v>0</v>
      </c>
      <c r="CI50" s="25">
        <f>IF(CD51=AP35,1,0)</f>
        <v>0</v>
      </c>
      <c r="CJ50" s="24" t="s">
        <v>75</v>
      </c>
      <c r="CK50" s="24" t="s">
        <v>76</v>
      </c>
      <c r="CL50" s="23" t="s">
        <v>74</v>
      </c>
      <c r="CM50" s="3"/>
      <c r="CN50" s="3"/>
      <c r="CO50" s="3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1:149" ht="7.5" customHeight="1">
      <c r="A51" s="333" t="s">
        <v>55</v>
      </c>
      <c r="B51" s="259" t="s">
        <v>48</v>
      </c>
      <c r="C51" s="260"/>
      <c r="D51" s="261"/>
      <c r="E51" s="259" t="s">
        <v>49</v>
      </c>
      <c r="F51" s="260"/>
      <c r="G51" s="261"/>
      <c r="H51" s="259" t="s">
        <v>50</v>
      </c>
      <c r="I51" s="260"/>
      <c r="J51" s="261"/>
      <c r="K51" s="259" t="s">
        <v>49</v>
      </c>
      <c r="L51" s="260"/>
      <c r="M51" s="261"/>
      <c r="N51" s="184" t="str">
        <f>IF(B2=6,D8,IF(B2=5,D5,IF(B2=4,D6,IF(B2=3,D5,""))))</f>
        <v>Laura Magriñà</v>
      </c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6"/>
      <c r="AF51" s="203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224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6"/>
      <c r="BU51" s="218"/>
      <c r="BV51" s="219"/>
      <c r="BW51" s="219"/>
      <c r="BX51" s="219"/>
      <c r="BY51" s="220"/>
      <c r="BZ51" s="206"/>
      <c r="CA51" s="207"/>
      <c r="CC51" s="3"/>
      <c r="CD51" s="26" t="str">
        <f>IF(BZ49=""," ",IF(LEFT(BZ49,1)="3",N51,N49))</f>
        <v> </v>
      </c>
      <c r="CE51" s="27"/>
      <c r="CF51" s="27"/>
      <c r="CG51" s="27"/>
      <c r="CH51" s="28"/>
      <c r="CI51" s="28"/>
      <c r="CJ51" s="24" t="s">
        <v>77</v>
      </c>
      <c r="CK51" s="24" t="s">
        <v>78</v>
      </c>
      <c r="CL51" s="23" t="s">
        <v>74</v>
      </c>
      <c r="CM51" s="3"/>
      <c r="CN51" s="3"/>
      <c r="CO51" s="3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1:149" ht="7.5" customHeight="1">
      <c r="A52" s="334"/>
      <c r="B52" s="262"/>
      <c r="C52" s="263"/>
      <c r="D52" s="264"/>
      <c r="E52" s="262"/>
      <c r="F52" s="263"/>
      <c r="G52" s="264"/>
      <c r="H52" s="262"/>
      <c r="I52" s="263"/>
      <c r="J52" s="264"/>
      <c r="K52" s="262"/>
      <c r="L52" s="263"/>
      <c r="M52" s="264"/>
      <c r="N52" s="187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9"/>
      <c r="AF52" s="214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27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9"/>
      <c r="BU52" s="330"/>
      <c r="BV52" s="331"/>
      <c r="BW52" s="331"/>
      <c r="BX52" s="331"/>
      <c r="BY52" s="332"/>
      <c r="BZ52" s="206"/>
      <c r="CA52" s="207"/>
      <c r="CC52" s="3"/>
      <c r="CD52" s="28"/>
      <c r="CE52" s="28"/>
      <c r="CF52" s="28"/>
      <c r="CG52" s="28"/>
      <c r="CH52" s="28"/>
      <c r="CI52" s="28"/>
      <c r="CJ52" s="24" t="s">
        <v>79</v>
      </c>
      <c r="CK52" s="24" t="s">
        <v>80</v>
      </c>
      <c r="CL52" s="23" t="s">
        <v>74</v>
      </c>
      <c r="CM52" s="3"/>
      <c r="CN52" s="3"/>
      <c r="CO52" s="3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</row>
    <row r="53" spans="2:149" ht="7.5" customHeight="1">
      <c r="B53" s="181" t="s">
        <v>22</v>
      </c>
      <c r="C53" s="182"/>
      <c r="D53" s="183"/>
      <c r="E53" s="181" t="s">
        <v>26</v>
      </c>
      <c r="F53" s="182"/>
      <c r="G53" s="183"/>
      <c r="H53" s="181" t="s">
        <v>27</v>
      </c>
      <c r="I53" s="182"/>
      <c r="J53" s="183"/>
      <c r="K53" s="181" t="s">
        <v>28</v>
      </c>
      <c r="L53" s="182"/>
      <c r="M53" s="183"/>
      <c r="N53" s="159" t="str">
        <f>IF(B2=6,D3,IF(B2=5,D6,IF(B2=4,D4,IF(B2=3,D3,""))))</f>
        <v>Nel Vilella</v>
      </c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1"/>
      <c r="AF53" s="201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 t="s">
        <v>2</v>
      </c>
      <c r="AV53" s="202"/>
      <c r="AW53" s="202"/>
      <c r="AX53" s="202"/>
      <c r="AY53" s="202"/>
      <c r="AZ53" s="202" t="s">
        <v>2</v>
      </c>
      <c r="BA53" s="202"/>
      <c r="BB53" s="202"/>
      <c r="BC53" s="202"/>
      <c r="BD53" s="202"/>
      <c r="BE53" s="224" t="str">
        <f>IF(BZ53=""," ",IF(LEFT(BZ53,1)="3",N53,N55))</f>
        <v> </v>
      </c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6"/>
      <c r="BU53" s="218">
        <f>IF(BZ53="","",VLOOKUP(BZ53,result,2,FALSE))</f>
      </c>
      <c r="BV53" s="219"/>
      <c r="BW53" s="219"/>
      <c r="BX53" s="219"/>
      <c r="BY53" s="220"/>
      <c r="BZ53" s="206"/>
      <c r="CA53" s="207"/>
      <c r="CC53" s="3"/>
      <c r="CD53" s="22">
        <f>IF(BE53=D29,1,0)</f>
        <v>0</v>
      </c>
      <c r="CE53" s="22">
        <f>IF(BE53=D32,1,0)</f>
        <v>0</v>
      </c>
      <c r="CF53" s="22">
        <f>IF(BE53=D35,1,0)</f>
        <v>0</v>
      </c>
      <c r="CG53" s="22">
        <f>IF(BE53=AP29,1,0)</f>
        <v>0</v>
      </c>
      <c r="CH53" s="22">
        <f>IF(BE53=AP32,1,0)</f>
        <v>0</v>
      </c>
      <c r="CI53" s="22">
        <f>IF(BE53=AP35,1,0)</f>
        <v>0</v>
      </c>
      <c r="CJ53" s="23"/>
      <c r="CK53" s="23" t="s">
        <v>81</v>
      </c>
      <c r="CL53" s="23" t="s">
        <v>81</v>
      </c>
      <c r="CM53" s="3"/>
      <c r="CN53" s="3"/>
      <c r="CO53" s="3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</row>
    <row r="54" spans="2:149" ht="7.5" customHeight="1">
      <c r="B54" s="181"/>
      <c r="C54" s="182"/>
      <c r="D54" s="183"/>
      <c r="E54" s="181"/>
      <c r="F54" s="182"/>
      <c r="G54" s="183"/>
      <c r="H54" s="181"/>
      <c r="I54" s="182"/>
      <c r="J54" s="183"/>
      <c r="K54" s="181"/>
      <c r="L54" s="182"/>
      <c r="M54" s="183"/>
      <c r="N54" s="159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1"/>
      <c r="AF54" s="203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224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6"/>
      <c r="BU54" s="218"/>
      <c r="BV54" s="219"/>
      <c r="BW54" s="219"/>
      <c r="BX54" s="219"/>
      <c r="BY54" s="220"/>
      <c r="BZ54" s="206"/>
      <c r="CA54" s="207"/>
      <c r="CC54" s="3"/>
      <c r="CD54" s="25">
        <f>IF(CD55=D29,1,0)</f>
        <v>0</v>
      </c>
      <c r="CE54" s="25">
        <f>IF(CD55=D32,1,0)</f>
        <v>0</v>
      </c>
      <c r="CF54" s="25">
        <f>IF(CD55=D35,1,0)</f>
        <v>0</v>
      </c>
      <c r="CG54" s="25">
        <f>IF(CD55=AP29,1,0)</f>
        <v>0</v>
      </c>
      <c r="CH54" s="25">
        <f>IF(CD55=AP32,1,0)</f>
        <v>0</v>
      </c>
      <c r="CI54" s="25">
        <f>IF(CD55=AP35,1,0)</f>
        <v>0</v>
      </c>
      <c r="CJ54" s="3"/>
      <c r="CK54" s="3"/>
      <c r="CL54" s="3"/>
      <c r="CM54" s="3"/>
      <c r="CN54" s="3"/>
      <c r="CO54" s="3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</row>
    <row r="55" spans="1:149" ht="7.5" customHeight="1">
      <c r="A55" s="333" t="s">
        <v>55</v>
      </c>
      <c r="B55" s="259" t="s">
        <v>51</v>
      </c>
      <c r="C55" s="260"/>
      <c r="D55" s="261"/>
      <c r="E55" s="259" t="s">
        <v>50</v>
      </c>
      <c r="F55" s="260"/>
      <c r="G55" s="261"/>
      <c r="H55" s="259" t="s">
        <v>52</v>
      </c>
      <c r="I55" s="260"/>
      <c r="J55" s="261"/>
      <c r="K55" s="259" t="s">
        <v>52</v>
      </c>
      <c r="L55" s="260"/>
      <c r="M55" s="261"/>
      <c r="N55" s="184" t="str">
        <f>IF(B2=6,D6,IF(B2=5,D7,IF(B2=4,D6,IF(B2=3,D4,""))))</f>
        <v>Marc Martínez</v>
      </c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6"/>
      <c r="AF55" s="203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224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6"/>
      <c r="BU55" s="218"/>
      <c r="BV55" s="219"/>
      <c r="BW55" s="219"/>
      <c r="BX55" s="219"/>
      <c r="BY55" s="220"/>
      <c r="BZ55" s="206"/>
      <c r="CA55" s="207"/>
      <c r="CC55" s="3"/>
      <c r="CD55" s="26" t="str">
        <f>IF(BZ53=""," ",IF(LEFT(BZ53,1)="3",N55,N53))</f>
        <v> </v>
      </c>
      <c r="CE55" s="27"/>
      <c r="CF55" s="27"/>
      <c r="CG55" s="27"/>
      <c r="CH55" s="28"/>
      <c r="CI55" s="28"/>
      <c r="CJ55" s="3"/>
      <c r="CK55" s="3"/>
      <c r="CL55" s="3"/>
      <c r="CM55" s="3"/>
      <c r="CN55" s="3"/>
      <c r="CO55" s="3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</row>
    <row r="56" spans="1:149" ht="7.5" customHeight="1">
      <c r="A56" s="334"/>
      <c r="B56" s="335"/>
      <c r="C56" s="336"/>
      <c r="D56" s="337"/>
      <c r="E56" s="335"/>
      <c r="F56" s="336"/>
      <c r="G56" s="337"/>
      <c r="H56" s="335"/>
      <c r="I56" s="336"/>
      <c r="J56" s="337"/>
      <c r="K56" s="262"/>
      <c r="L56" s="263"/>
      <c r="M56" s="264"/>
      <c r="N56" s="232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4"/>
      <c r="AF56" s="203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227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9"/>
      <c r="BU56" s="218"/>
      <c r="BV56" s="219"/>
      <c r="BW56" s="219"/>
      <c r="BX56" s="219"/>
      <c r="BY56" s="220"/>
      <c r="BZ56" s="206"/>
      <c r="CA56" s="207"/>
      <c r="CC56" s="3"/>
      <c r="CD56" s="28"/>
      <c r="CE56" s="28"/>
      <c r="CF56" s="28"/>
      <c r="CG56" s="28"/>
      <c r="CH56" s="28"/>
      <c r="CI56" s="28"/>
      <c r="CJ56" s="3"/>
      <c r="CK56" s="3"/>
      <c r="CL56" s="3"/>
      <c r="CM56" s="3"/>
      <c r="CN56" s="3"/>
      <c r="CO56" s="3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</row>
    <row r="57" spans="2:149" ht="7.5" customHeight="1">
      <c r="B57" s="181" t="s">
        <v>29</v>
      </c>
      <c r="C57" s="182"/>
      <c r="D57" s="183"/>
      <c r="E57" s="181" t="s">
        <v>24</v>
      </c>
      <c r="F57" s="182"/>
      <c r="G57" s="183"/>
      <c r="H57" s="181" t="s">
        <v>24</v>
      </c>
      <c r="I57" s="182"/>
      <c r="J57" s="183"/>
      <c r="K57" s="238"/>
      <c r="L57" s="239"/>
      <c r="M57" s="265"/>
      <c r="N57" s="159" t="str">
        <f>IF(B2=6,D4,IF(B2=5,D3,IF(B2=4,D3,IF(B2=3,"",""))))</f>
        <v>Joel Rubio</v>
      </c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1"/>
      <c r="AF57" s="231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 t="s">
        <v>2</v>
      </c>
      <c r="AV57" s="230"/>
      <c r="AW57" s="230"/>
      <c r="AX57" s="230"/>
      <c r="AY57" s="230"/>
      <c r="AZ57" s="230" t="s">
        <v>2</v>
      </c>
      <c r="BA57" s="230"/>
      <c r="BB57" s="230"/>
      <c r="BC57" s="230"/>
      <c r="BD57" s="230"/>
      <c r="BE57" s="221" t="str">
        <f>IF(BZ57=""," ",IF(LEFT(BZ57,1)="3",N57,N59))</f>
        <v> </v>
      </c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3"/>
      <c r="BU57" s="215">
        <f>IF(BZ57="","",VLOOKUP(BZ57,result,2,FALSE))</f>
      </c>
      <c r="BV57" s="216"/>
      <c r="BW57" s="216"/>
      <c r="BX57" s="216"/>
      <c r="BY57" s="217"/>
      <c r="BZ57" s="206"/>
      <c r="CA57" s="207"/>
      <c r="CC57" s="3"/>
      <c r="CD57" s="22">
        <f>IF(BE57=D29,1,0)</f>
        <v>0</v>
      </c>
      <c r="CE57" s="22">
        <f>IF(BE57=D32,1,0)</f>
        <v>0</v>
      </c>
      <c r="CF57" s="22">
        <f>IF(BE57=D35,1,0)</f>
        <v>0</v>
      </c>
      <c r="CG57" s="22">
        <f>IF(BE57=AP29,1,0)</f>
        <v>0</v>
      </c>
      <c r="CH57" s="22">
        <f>IF(BE57=AP32,1,0)</f>
        <v>0</v>
      </c>
      <c r="CI57" s="22">
        <f>IF(BE57=AP35,1,0)</f>
        <v>0</v>
      </c>
      <c r="CJ57" s="3"/>
      <c r="CK57" s="3"/>
      <c r="CL57" s="3"/>
      <c r="CM57" s="3"/>
      <c r="CN57" s="3"/>
      <c r="CO57" s="3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</row>
    <row r="58" spans="2:149" ht="7.5" customHeight="1">
      <c r="B58" s="181"/>
      <c r="C58" s="182"/>
      <c r="D58" s="183"/>
      <c r="E58" s="181"/>
      <c r="F58" s="182"/>
      <c r="G58" s="183"/>
      <c r="H58" s="181"/>
      <c r="I58" s="182"/>
      <c r="J58" s="183"/>
      <c r="K58" s="153"/>
      <c r="L58" s="154"/>
      <c r="M58" s="155"/>
      <c r="N58" s="159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1"/>
      <c r="AF58" s="203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224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6"/>
      <c r="BU58" s="218"/>
      <c r="BV58" s="219"/>
      <c r="BW58" s="219"/>
      <c r="BX58" s="219"/>
      <c r="BY58" s="220"/>
      <c r="BZ58" s="206"/>
      <c r="CA58" s="207"/>
      <c r="CC58" s="3"/>
      <c r="CD58" s="25">
        <f>IF(CD59=D29,1,0)</f>
        <v>0</v>
      </c>
      <c r="CE58" s="25">
        <f>IF(CD59=D32,1,0)</f>
        <v>0</v>
      </c>
      <c r="CF58" s="25">
        <f>IF(CD59=D35,1,0)</f>
        <v>0</v>
      </c>
      <c r="CG58" s="25">
        <f>IF(CD59=AP29,1,0)</f>
        <v>0</v>
      </c>
      <c r="CH58" s="25">
        <f>IF(CD59=AP32,1,0)</f>
        <v>0</v>
      </c>
      <c r="CI58" s="25">
        <f>IF(CD59=AP35,1,0)</f>
        <v>0</v>
      </c>
      <c r="CJ58" s="3"/>
      <c r="CK58" s="3"/>
      <c r="CL58" s="3"/>
      <c r="CM58" s="3"/>
      <c r="CN58" s="3"/>
      <c r="CO58" s="3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</row>
    <row r="59" spans="1:149" ht="7.5" customHeight="1">
      <c r="A59" s="333" t="s">
        <v>55</v>
      </c>
      <c r="B59" s="259" t="s">
        <v>49</v>
      </c>
      <c r="C59" s="260"/>
      <c r="D59" s="261"/>
      <c r="E59" s="259" t="s">
        <v>47</v>
      </c>
      <c r="F59" s="260"/>
      <c r="G59" s="261"/>
      <c r="H59" s="259" t="s">
        <v>47</v>
      </c>
      <c r="I59" s="260"/>
      <c r="J59" s="261"/>
      <c r="K59" s="153"/>
      <c r="L59" s="154"/>
      <c r="M59" s="155"/>
      <c r="N59" s="184" t="str">
        <f>IF(B2=6,D7,IF(B2=5,D5,IF(B2=4,D5,IF(B2=3,"",""))))</f>
        <v>Laura Magriñà</v>
      </c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6"/>
      <c r="AF59" s="203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224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6"/>
      <c r="BU59" s="218"/>
      <c r="BV59" s="219"/>
      <c r="BW59" s="219"/>
      <c r="BX59" s="219"/>
      <c r="BY59" s="220"/>
      <c r="BZ59" s="206"/>
      <c r="CA59" s="207"/>
      <c r="CC59" s="3"/>
      <c r="CD59" s="26" t="str">
        <f>IF(BZ57=""," ",IF(LEFT(BZ57,1)="3",N59,N57))</f>
        <v> </v>
      </c>
      <c r="CE59" s="27"/>
      <c r="CF59" s="27"/>
      <c r="CG59" s="27"/>
      <c r="CH59" s="28"/>
      <c r="CI59" s="28"/>
      <c r="CJ59" s="3"/>
      <c r="CK59" s="3"/>
      <c r="CL59" s="3"/>
      <c r="CM59" s="3"/>
      <c r="CN59" s="3"/>
      <c r="CO59" s="3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</row>
    <row r="60" spans="1:149" ht="7.5" customHeight="1">
      <c r="A60" s="334"/>
      <c r="B60" s="262"/>
      <c r="C60" s="263"/>
      <c r="D60" s="264"/>
      <c r="E60" s="262"/>
      <c r="F60" s="263"/>
      <c r="G60" s="264"/>
      <c r="H60" s="262"/>
      <c r="I60" s="263"/>
      <c r="J60" s="264"/>
      <c r="K60" s="192"/>
      <c r="L60" s="193"/>
      <c r="M60" s="200"/>
      <c r="N60" s="187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9"/>
      <c r="AF60" s="214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27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29"/>
      <c r="BU60" s="218"/>
      <c r="BV60" s="219"/>
      <c r="BW60" s="219"/>
      <c r="BX60" s="219"/>
      <c r="BY60" s="220"/>
      <c r="BZ60" s="206"/>
      <c r="CA60" s="207"/>
      <c r="CC60" s="3"/>
      <c r="CD60" s="28"/>
      <c r="CE60" s="28"/>
      <c r="CF60" s="28"/>
      <c r="CG60" s="28"/>
      <c r="CH60" s="28"/>
      <c r="CI60" s="28"/>
      <c r="CJ60" s="3"/>
      <c r="CK60" s="3"/>
      <c r="CL60" s="3"/>
      <c r="CM60" s="3"/>
      <c r="CN60" s="3"/>
      <c r="CO60" s="3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</row>
    <row r="61" spans="2:149" ht="7.5" customHeight="1">
      <c r="B61" s="181" t="s">
        <v>30</v>
      </c>
      <c r="C61" s="182"/>
      <c r="D61" s="183"/>
      <c r="E61" s="181" t="s">
        <v>29</v>
      </c>
      <c r="F61" s="182"/>
      <c r="G61" s="183"/>
      <c r="H61" s="181" t="s">
        <v>30</v>
      </c>
      <c r="I61" s="182"/>
      <c r="J61" s="183"/>
      <c r="K61" s="150"/>
      <c r="L61" s="151"/>
      <c r="M61" s="152"/>
      <c r="N61" s="159" t="str">
        <f>IF(B2=6,D5,IF(B2=5,D4,IF(B2=4,D5,IF(B2=3,"",""))))</f>
        <v>Hervé Claret</v>
      </c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1"/>
      <c r="AF61" s="201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 t="s">
        <v>2</v>
      </c>
      <c r="AV61" s="202"/>
      <c r="AW61" s="202"/>
      <c r="AX61" s="202"/>
      <c r="AY61" s="202"/>
      <c r="AZ61" s="202" t="s">
        <v>2</v>
      </c>
      <c r="BA61" s="202"/>
      <c r="BB61" s="202"/>
      <c r="BC61" s="202"/>
      <c r="BD61" s="202"/>
      <c r="BE61" s="235" t="str">
        <f>IF(BZ61=""," ",IF(LEFT(BZ61,1)="3",N61,N63))</f>
        <v> </v>
      </c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7"/>
      <c r="BU61" s="327">
        <f>IF(BZ61="","",VLOOKUP(BZ61,result,2,FALSE))</f>
      </c>
      <c r="BV61" s="328"/>
      <c r="BW61" s="328"/>
      <c r="BX61" s="328"/>
      <c r="BY61" s="329"/>
      <c r="BZ61" s="206"/>
      <c r="CA61" s="207"/>
      <c r="CC61" s="3"/>
      <c r="CD61" s="22">
        <f>IF(BE61=D29,1,0)</f>
        <v>0</v>
      </c>
      <c r="CE61" s="22">
        <f>IF(BE61=D32,1,0)</f>
        <v>0</v>
      </c>
      <c r="CF61" s="22">
        <f>IF(BE61=D35,1,0)</f>
        <v>0</v>
      </c>
      <c r="CG61" s="22">
        <f>IF(BE61=AP29,1,0)</f>
        <v>0</v>
      </c>
      <c r="CH61" s="22">
        <f>IF(BE61=AP32,1,0)</f>
        <v>0</v>
      </c>
      <c r="CI61" s="22">
        <f>IF(BE61=AP35,1,0)</f>
        <v>0</v>
      </c>
      <c r="CJ61" s="3"/>
      <c r="CK61" s="3"/>
      <c r="CL61" s="3"/>
      <c r="CM61" s="3"/>
      <c r="CN61" s="3"/>
      <c r="CO61" s="3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</row>
    <row r="62" spans="2:149" ht="7.5" customHeight="1">
      <c r="B62" s="181"/>
      <c r="C62" s="182"/>
      <c r="D62" s="183"/>
      <c r="E62" s="181"/>
      <c r="F62" s="182"/>
      <c r="G62" s="183"/>
      <c r="H62" s="181"/>
      <c r="I62" s="182"/>
      <c r="J62" s="183"/>
      <c r="K62" s="153"/>
      <c r="L62" s="154"/>
      <c r="M62" s="155"/>
      <c r="N62" s="159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1"/>
      <c r="AF62" s="203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224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6"/>
      <c r="BU62" s="218"/>
      <c r="BV62" s="219"/>
      <c r="BW62" s="219"/>
      <c r="BX62" s="219"/>
      <c r="BY62" s="220"/>
      <c r="BZ62" s="206"/>
      <c r="CA62" s="207"/>
      <c r="CC62" s="3"/>
      <c r="CD62" s="25">
        <f>IF(CD63=D29,1,0)</f>
        <v>0</v>
      </c>
      <c r="CE62" s="25">
        <f>IF(CD63=D32,1,0)</f>
        <v>0</v>
      </c>
      <c r="CF62" s="25">
        <f>IF(CD63=D35,1,0)</f>
        <v>0</v>
      </c>
      <c r="CG62" s="25">
        <f>IF(CD63=AP29,1,0)</f>
        <v>0</v>
      </c>
      <c r="CH62" s="25">
        <f>IF(CD63=AP32,1,0)</f>
        <v>0</v>
      </c>
      <c r="CI62" s="25">
        <f>IF(CD63=AP35,1,0)</f>
        <v>0</v>
      </c>
      <c r="CJ62" s="3"/>
      <c r="CK62" s="3"/>
      <c r="CL62" s="3"/>
      <c r="CM62" s="3"/>
      <c r="CN62" s="3"/>
      <c r="CO62" s="3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</row>
    <row r="63" spans="1:149" ht="7.5" customHeight="1">
      <c r="A63" s="333" t="s">
        <v>55</v>
      </c>
      <c r="B63" s="259" t="s">
        <v>50</v>
      </c>
      <c r="C63" s="260"/>
      <c r="D63" s="261"/>
      <c r="E63" s="259" t="s">
        <v>52</v>
      </c>
      <c r="F63" s="260"/>
      <c r="G63" s="261"/>
      <c r="H63" s="259" t="s">
        <v>50</v>
      </c>
      <c r="I63" s="260"/>
      <c r="J63" s="261"/>
      <c r="K63" s="153"/>
      <c r="L63" s="154"/>
      <c r="M63" s="155"/>
      <c r="N63" s="184" t="str">
        <f>IF(B2=6,D6,IF(B2=5,D7,IF(B2=4,D6,IF(B2=3,"",""))))</f>
        <v>Marc Martínez</v>
      </c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6"/>
      <c r="AF63" s="203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224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6"/>
      <c r="BU63" s="218"/>
      <c r="BV63" s="219"/>
      <c r="BW63" s="219"/>
      <c r="BX63" s="219"/>
      <c r="BY63" s="220"/>
      <c r="BZ63" s="206"/>
      <c r="CA63" s="207"/>
      <c r="CC63" s="3"/>
      <c r="CD63" s="26" t="str">
        <f>IF(BZ61=""," ",IF(LEFT(BZ61,1)="3",N63,N61))</f>
        <v> </v>
      </c>
      <c r="CE63" s="27"/>
      <c r="CF63" s="27"/>
      <c r="CG63" s="27"/>
      <c r="CH63" s="28"/>
      <c r="CI63" s="28"/>
      <c r="CJ63" s="3"/>
      <c r="CK63" s="3"/>
      <c r="CL63" s="3"/>
      <c r="CM63" s="3"/>
      <c r="CN63" s="3"/>
      <c r="CO63" s="3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</row>
    <row r="64" spans="1:149" ht="7.5" customHeight="1">
      <c r="A64" s="334"/>
      <c r="B64" s="262"/>
      <c r="C64" s="263"/>
      <c r="D64" s="264"/>
      <c r="E64" s="262"/>
      <c r="F64" s="263"/>
      <c r="G64" s="264"/>
      <c r="H64" s="262"/>
      <c r="I64" s="263"/>
      <c r="J64" s="264"/>
      <c r="K64" s="192"/>
      <c r="L64" s="193"/>
      <c r="M64" s="200"/>
      <c r="N64" s="187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9"/>
      <c r="AF64" s="214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27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9"/>
      <c r="BU64" s="330"/>
      <c r="BV64" s="331"/>
      <c r="BW64" s="331"/>
      <c r="BX64" s="331"/>
      <c r="BY64" s="332"/>
      <c r="BZ64" s="206"/>
      <c r="CA64" s="207"/>
      <c r="CC64" s="3"/>
      <c r="CD64" s="28"/>
      <c r="CE64" s="28"/>
      <c r="CF64" s="28"/>
      <c r="CG64" s="28"/>
      <c r="CH64" s="28"/>
      <c r="CI64" s="28"/>
      <c r="CJ64" s="3"/>
      <c r="CK64" s="3"/>
      <c r="CL64" s="3"/>
      <c r="CM64" s="3"/>
      <c r="CN64" s="3"/>
      <c r="CO64" s="3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</row>
    <row r="65" spans="2:149" ht="7.5" customHeight="1">
      <c r="B65" s="181" t="s">
        <v>31</v>
      </c>
      <c r="C65" s="182"/>
      <c r="D65" s="183"/>
      <c r="E65" s="181" t="s">
        <v>30</v>
      </c>
      <c r="F65" s="182"/>
      <c r="G65" s="183"/>
      <c r="H65" s="181" t="s">
        <v>28</v>
      </c>
      <c r="I65" s="182"/>
      <c r="J65" s="183"/>
      <c r="K65" s="150"/>
      <c r="L65" s="151"/>
      <c r="M65" s="152"/>
      <c r="N65" s="159" t="str">
        <f>IF(B2=6,D3,IF(B2=5,D5,IF(B2=4,D3,IF(B2=3,"",""))))</f>
        <v>Laura Magriñà</v>
      </c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1"/>
      <c r="AF65" s="201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 t="s">
        <v>2</v>
      </c>
      <c r="AV65" s="202"/>
      <c r="AW65" s="202"/>
      <c r="AX65" s="202"/>
      <c r="AY65" s="202"/>
      <c r="AZ65" s="202" t="s">
        <v>2</v>
      </c>
      <c r="BA65" s="202"/>
      <c r="BB65" s="202"/>
      <c r="BC65" s="202"/>
      <c r="BD65" s="202"/>
      <c r="BE65" s="224" t="str">
        <f>IF(BZ65=""," ",IF(LEFT(BZ65,1)="3",N65,N67))</f>
        <v> </v>
      </c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6"/>
      <c r="BU65" s="218">
        <f>IF(BZ65="","",VLOOKUP(BZ65,result,2,FALSE))</f>
      </c>
      <c r="BV65" s="219"/>
      <c r="BW65" s="219"/>
      <c r="BX65" s="219"/>
      <c r="BY65" s="220"/>
      <c r="BZ65" s="206"/>
      <c r="CA65" s="207"/>
      <c r="CC65" s="3"/>
      <c r="CD65" s="22">
        <f>IF(BE65=D29,1,0)</f>
        <v>0</v>
      </c>
      <c r="CE65" s="22">
        <f>IF(BE65=D32,1,0)</f>
        <v>0</v>
      </c>
      <c r="CF65" s="22">
        <f>IF(BE65=D35,1,0)</f>
        <v>0</v>
      </c>
      <c r="CG65" s="22">
        <f>IF(BE65=AP29,1,0)</f>
        <v>0</v>
      </c>
      <c r="CH65" s="22">
        <f>IF(BE65=AP32,1,0)</f>
        <v>0</v>
      </c>
      <c r="CI65" s="22">
        <f>IF(BE65=AP35,1,0)</f>
        <v>0</v>
      </c>
      <c r="CJ65" s="3"/>
      <c r="CK65" s="3"/>
      <c r="CL65" s="3"/>
      <c r="CM65" s="3"/>
      <c r="CN65" s="3"/>
      <c r="CO65" s="3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</row>
    <row r="66" spans="2:149" ht="7.5" customHeight="1">
      <c r="B66" s="181"/>
      <c r="C66" s="182"/>
      <c r="D66" s="183"/>
      <c r="E66" s="181"/>
      <c r="F66" s="182"/>
      <c r="G66" s="183"/>
      <c r="H66" s="181"/>
      <c r="I66" s="182"/>
      <c r="J66" s="183"/>
      <c r="K66" s="153"/>
      <c r="L66" s="154"/>
      <c r="M66" s="155"/>
      <c r="N66" s="159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1"/>
      <c r="AF66" s="203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224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6"/>
      <c r="BU66" s="218"/>
      <c r="BV66" s="219"/>
      <c r="BW66" s="219"/>
      <c r="BX66" s="219"/>
      <c r="BY66" s="220"/>
      <c r="BZ66" s="206"/>
      <c r="CA66" s="207"/>
      <c r="CC66" s="3"/>
      <c r="CD66" s="25">
        <f>IF(CD67=D29,1,0)</f>
        <v>0</v>
      </c>
      <c r="CE66" s="25">
        <f>IF(CD67=D32,1,0)</f>
        <v>0</v>
      </c>
      <c r="CF66" s="25">
        <f>IF(CD67=D35,1,0)</f>
        <v>0</v>
      </c>
      <c r="CG66" s="25">
        <f>IF(CD67=AP29,1,0)</f>
        <v>0</v>
      </c>
      <c r="CH66" s="25">
        <f>IF(CD67=AP32,1,0)</f>
        <v>0</v>
      </c>
      <c r="CI66" s="25">
        <f>IF(CD67=AP35,1,0)</f>
        <v>0</v>
      </c>
      <c r="CJ66" s="3"/>
      <c r="CK66" s="3"/>
      <c r="CL66" s="3"/>
      <c r="CM66" s="3"/>
      <c r="CN66" s="3"/>
      <c r="CO66" s="3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</row>
    <row r="67" spans="1:149" ht="7.5" customHeight="1">
      <c r="A67" s="333" t="s">
        <v>55</v>
      </c>
      <c r="B67" s="259" t="s">
        <v>52</v>
      </c>
      <c r="C67" s="260"/>
      <c r="D67" s="261"/>
      <c r="E67" s="259" t="s">
        <v>50</v>
      </c>
      <c r="F67" s="260"/>
      <c r="G67" s="261"/>
      <c r="H67" s="259" t="s">
        <v>52</v>
      </c>
      <c r="I67" s="260"/>
      <c r="J67" s="261"/>
      <c r="K67" s="153"/>
      <c r="L67" s="154"/>
      <c r="M67" s="155"/>
      <c r="N67" s="184" t="str">
        <f>IF(B2=6,D8,IF(B2=5,D6,IF(B2=4,D4,IF(B2=3,"",""))))</f>
        <v>Nel Vilella</v>
      </c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6"/>
      <c r="AF67" s="203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224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6"/>
      <c r="BU67" s="218"/>
      <c r="BV67" s="219"/>
      <c r="BW67" s="219"/>
      <c r="BX67" s="219"/>
      <c r="BY67" s="220"/>
      <c r="BZ67" s="206"/>
      <c r="CA67" s="207"/>
      <c r="CC67" s="3"/>
      <c r="CD67" s="26" t="str">
        <f>IF(BZ65=""," ",IF(LEFT(BZ65,1)="3",N67,N65))</f>
        <v> </v>
      </c>
      <c r="CE67" s="27"/>
      <c r="CF67" s="27"/>
      <c r="CG67" s="27"/>
      <c r="CH67" s="28"/>
      <c r="CI67" s="28"/>
      <c r="CJ67" s="3"/>
      <c r="CK67" s="3"/>
      <c r="CL67" s="3"/>
      <c r="CM67" s="3"/>
      <c r="CN67" s="3"/>
      <c r="CO67" s="3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</row>
    <row r="68" spans="1:149" ht="7.5" customHeight="1">
      <c r="A68" s="334"/>
      <c r="B68" s="335"/>
      <c r="C68" s="336"/>
      <c r="D68" s="337"/>
      <c r="E68" s="335"/>
      <c r="F68" s="336"/>
      <c r="G68" s="337"/>
      <c r="H68" s="335"/>
      <c r="I68" s="336"/>
      <c r="J68" s="337"/>
      <c r="K68" s="192"/>
      <c r="L68" s="193"/>
      <c r="M68" s="200"/>
      <c r="N68" s="232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4"/>
      <c r="AF68" s="203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227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9"/>
      <c r="BU68" s="218"/>
      <c r="BV68" s="219"/>
      <c r="BW68" s="219"/>
      <c r="BX68" s="219"/>
      <c r="BY68" s="220"/>
      <c r="BZ68" s="206"/>
      <c r="CA68" s="207"/>
      <c r="CC68" s="3"/>
      <c r="CD68" s="28"/>
      <c r="CE68" s="28"/>
      <c r="CF68" s="28"/>
      <c r="CG68" s="28"/>
      <c r="CH68" s="28"/>
      <c r="CI68" s="28"/>
      <c r="CJ68" s="3"/>
      <c r="CK68" s="3"/>
      <c r="CL68" s="3"/>
      <c r="CM68" s="3"/>
      <c r="CN68" s="3"/>
      <c r="CO68" s="3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</row>
    <row r="69" spans="2:149" ht="7.5" customHeight="1">
      <c r="B69" s="181" t="s">
        <v>27</v>
      </c>
      <c r="C69" s="182"/>
      <c r="D69" s="183"/>
      <c r="E69" s="181" t="s">
        <v>32</v>
      </c>
      <c r="F69" s="182"/>
      <c r="G69" s="183"/>
      <c r="H69" s="238"/>
      <c r="I69" s="239"/>
      <c r="J69" s="240"/>
      <c r="K69" s="150"/>
      <c r="L69" s="151"/>
      <c r="M69" s="152"/>
      <c r="N69" s="159" t="str">
        <f>IF(B2=6,D4,IF(B2=5,D3,IF(B2=4,"",IF(B2=3,"",""))))</f>
        <v>Joel Rubio</v>
      </c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1"/>
      <c r="AF69" s="231" t="s">
        <v>2</v>
      </c>
      <c r="AG69" s="230"/>
      <c r="AH69" s="230"/>
      <c r="AI69" s="230"/>
      <c r="AJ69" s="230"/>
      <c r="AK69" s="230" t="s">
        <v>2</v>
      </c>
      <c r="AL69" s="230"/>
      <c r="AM69" s="230"/>
      <c r="AN69" s="230"/>
      <c r="AO69" s="230"/>
      <c r="AP69" s="230" t="s">
        <v>2</v>
      </c>
      <c r="AQ69" s="230"/>
      <c r="AR69" s="230"/>
      <c r="AS69" s="230"/>
      <c r="AT69" s="230"/>
      <c r="AU69" s="230" t="s">
        <v>2</v>
      </c>
      <c r="AV69" s="230"/>
      <c r="AW69" s="230"/>
      <c r="AX69" s="230"/>
      <c r="AY69" s="230"/>
      <c r="AZ69" s="230" t="s">
        <v>2</v>
      </c>
      <c r="BA69" s="230"/>
      <c r="BB69" s="230"/>
      <c r="BC69" s="230"/>
      <c r="BD69" s="230"/>
      <c r="BE69" s="221" t="str">
        <f>IF(BZ69=""," ",IF(LEFT(BZ69,1)="3",N69,N71))</f>
        <v> </v>
      </c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3"/>
      <c r="BU69" s="215">
        <f>IF(BZ69="","",VLOOKUP(BZ69,result,2,FALSE))</f>
      </c>
      <c r="BV69" s="216"/>
      <c r="BW69" s="216"/>
      <c r="BX69" s="216"/>
      <c r="BY69" s="217"/>
      <c r="BZ69" s="206"/>
      <c r="CA69" s="207"/>
      <c r="CC69" s="3"/>
      <c r="CD69" s="22">
        <f>IF(BE69=D29,1,0)</f>
        <v>0</v>
      </c>
      <c r="CE69" s="22">
        <f>IF(BE69=D32,1,0)</f>
        <v>0</v>
      </c>
      <c r="CF69" s="22">
        <f>IF(BE69=D35,1,0)</f>
        <v>0</v>
      </c>
      <c r="CG69" s="22">
        <f>IF(BE69=AP29,1,0)</f>
        <v>0</v>
      </c>
      <c r="CH69" s="22">
        <f>IF(BE69=AP32,1,0)</f>
        <v>0</v>
      </c>
      <c r="CI69" s="22">
        <f>IF(BE69=AP35,1,0)</f>
        <v>0</v>
      </c>
      <c r="CJ69" s="3"/>
      <c r="CK69" s="3"/>
      <c r="CL69" s="3"/>
      <c r="CM69" s="3"/>
      <c r="CN69" s="3"/>
      <c r="CO69" s="3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</row>
    <row r="70" spans="2:149" ht="7.5" customHeight="1">
      <c r="B70" s="181"/>
      <c r="C70" s="182"/>
      <c r="D70" s="183"/>
      <c r="E70" s="181"/>
      <c r="F70" s="182"/>
      <c r="G70" s="183"/>
      <c r="H70" s="153"/>
      <c r="I70" s="154"/>
      <c r="J70" s="191"/>
      <c r="K70" s="153"/>
      <c r="L70" s="154"/>
      <c r="M70" s="155"/>
      <c r="N70" s="159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1"/>
      <c r="AF70" s="203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224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6"/>
      <c r="BU70" s="218"/>
      <c r="BV70" s="219"/>
      <c r="BW70" s="219"/>
      <c r="BX70" s="219"/>
      <c r="BY70" s="220"/>
      <c r="BZ70" s="206"/>
      <c r="CA70" s="207"/>
      <c r="CC70" s="3"/>
      <c r="CD70" s="25">
        <f>IF(CD71=D29,1,0)</f>
        <v>0</v>
      </c>
      <c r="CE70" s="25">
        <f>IF(CD71=D32,1,0)</f>
        <v>0</v>
      </c>
      <c r="CF70" s="25">
        <f>IF(CD71=D35,1,0)</f>
        <v>0</v>
      </c>
      <c r="CG70" s="25">
        <f>IF(CD71=AP29,1,0)</f>
        <v>0</v>
      </c>
      <c r="CH70" s="25">
        <f>IF(CD71=AP32,1,0)</f>
        <v>0</v>
      </c>
      <c r="CI70" s="25">
        <f>IF(CD71=AP35,1,0)</f>
        <v>0</v>
      </c>
      <c r="CJ70" s="3"/>
      <c r="CK70" s="3"/>
      <c r="CL70" s="3"/>
      <c r="CM70" s="3"/>
      <c r="CN70" s="3"/>
      <c r="CO70" s="3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</row>
    <row r="71" spans="1:149" ht="7.5" customHeight="1">
      <c r="A71" s="333" t="s">
        <v>55</v>
      </c>
      <c r="B71" s="259" t="s">
        <v>49</v>
      </c>
      <c r="C71" s="260"/>
      <c r="D71" s="261"/>
      <c r="E71" s="259" t="s">
        <v>47</v>
      </c>
      <c r="F71" s="260"/>
      <c r="G71" s="261"/>
      <c r="H71" s="153"/>
      <c r="I71" s="154"/>
      <c r="J71" s="191"/>
      <c r="K71" s="153"/>
      <c r="L71" s="154"/>
      <c r="M71" s="155"/>
      <c r="N71" s="184" t="str">
        <f>IF(B2=6,D6,IF(B2=5,D7,IF(B2=4,"",IF(B2=3,"",""))))</f>
        <v>Marc Martínez</v>
      </c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6"/>
      <c r="AF71" s="203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224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6"/>
      <c r="BU71" s="218"/>
      <c r="BV71" s="219"/>
      <c r="BW71" s="219"/>
      <c r="BX71" s="219"/>
      <c r="BY71" s="220"/>
      <c r="BZ71" s="206"/>
      <c r="CA71" s="207"/>
      <c r="CC71" s="3"/>
      <c r="CD71" s="26" t="str">
        <f>IF(BZ69=""," ",IF(LEFT(BZ69,1)="3",N71,N69))</f>
        <v> </v>
      </c>
      <c r="CE71" s="27"/>
      <c r="CF71" s="27"/>
      <c r="CG71" s="27"/>
      <c r="CH71" s="28"/>
      <c r="CI71" s="28"/>
      <c r="CJ71" s="3"/>
      <c r="CK71" s="3"/>
      <c r="CL71" s="3"/>
      <c r="CM71" s="3"/>
      <c r="CN71" s="3"/>
      <c r="CO71" s="3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</row>
    <row r="72" spans="1:149" ht="7.5" customHeight="1">
      <c r="A72" s="334"/>
      <c r="B72" s="262"/>
      <c r="C72" s="263"/>
      <c r="D72" s="264"/>
      <c r="E72" s="262"/>
      <c r="F72" s="263"/>
      <c r="G72" s="264"/>
      <c r="H72" s="192"/>
      <c r="I72" s="193"/>
      <c r="J72" s="194"/>
      <c r="K72" s="192"/>
      <c r="L72" s="193"/>
      <c r="M72" s="200"/>
      <c r="N72" s="187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9"/>
      <c r="AF72" s="214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27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9"/>
      <c r="BU72" s="218"/>
      <c r="BV72" s="219"/>
      <c r="BW72" s="219"/>
      <c r="BX72" s="219"/>
      <c r="BY72" s="220"/>
      <c r="BZ72" s="206"/>
      <c r="CA72" s="207"/>
      <c r="CC72" s="3"/>
      <c r="CD72" s="28"/>
      <c r="CE72" s="28"/>
      <c r="CF72" s="28"/>
      <c r="CG72" s="28"/>
      <c r="CH72" s="28"/>
      <c r="CI72" s="28"/>
      <c r="CJ72" s="3"/>
      <c r="CK72" s="3"/>
      <c r="CL72" s="3"/>
      <c r="CM72" s="3"/>
      <c r="CN72" s="3"/>
      <c r="CO72" s="3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</row>
    <row r="73" spans="1:149" ht="7.5" customHeight="1">
      <c r="A73" s="29"/>
      <c r="B73" s="181" t="s">
        <v>33</v>
      </c>
      <c r="C73" s="182"/>
      <c r="D73" s="183"/>
      <c r="E73" s="181" t="s">
        <v>27</v>
      </c>
      <c r="F73" s="182"/>
      <c r="G73" s="183"/>
      <c r="H73" s="150"/>
      <c r="I73" s="151"/>
      <c r="J73" s="190"/>
      <c r="K73" s="150"/>
      <c r="L73" s="151"/>
      <c r="M73" s="152"/>
      <c r="N73" s="159" t="str">
        <f>IF(B2=6,D7,IF(B2=5,D4,IF(B2=4,"",IF(B2=3,"",""))))</f>
        <v>Hervé Claret</v>
      </c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1"/>
      <c r="AF73" s="201" t="s">
        <v>2</v>
      </c>
      <c r="AG73" s="202"/>
      <c r="AH73" s="202"/>
      <c r="AI73" s="202"/>
      <c r="AJ73" s="202"/>
      <c r="AK73" s="202" t="s">
        <v>2</v>
      </c>
      <c r="AL73" s="202"/>
      <c r="AM73" s="202"/>
      <c r="AN73" s="202"/>
      <c r="AO73" s="202"/>
      <c r="AP73" s="202" t="s">
        <v>2</v>
      </c>
      <c r="AQ73" s="202"/>
      <c r="AR73" s="202"/>
      <c r="AS73" s="202"/>
      <c r="AT73" s="202"/>
      <c r="AU73" s="202" t="s">
        <v>2</v>
      </c>
      <c r="AV73" s="202"/>
      <c r="AW73" s="202"/>
      <c r="AX73" s="202"/>
      <c r="AY73" s="202"/>
      <c r="AZ73" s="202" t="s">
        <v>2</v>
      </c>
      <c r="BA73" s="202"/>
      <c r="BB73" s="202"/>
      <c r="BC73" s="202"/>
      <c r="BD73" s="202"/>
      <c r="BE73" s="235" t="str">
        <f>IF(BZ73=""," ",IF(LEFT(BZ73,1)="3",N73,N75))</f>
        <v> </v>
      </c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7"/>
      <c r="BU73" s="327">
        <f>IF(BZ73="","",VLOOKUP(BZ73,result,2,FALSE))</f>
      </c>
      <c r="BV73" s="328"/>
      <c r="BW73" s="328"/>
      <c r="BX73" s="328"/>
      <c r="BY73" s="329"/>
      <c r="BZ73" s="206"/>
      <c r="CA73" s="207"/>
      <c r="CC73" s="3"/>
      <c r="CD73" s="22">
        <f>IF(BE73=D29,1,0)</f>
        <v>0</v>
      </c>
      <c r="CE73" s="22">
        <f>IF(BE73=D32,1,0)</f>
        <v>0</v>
      </c>
      <c r="CF73" s="22">
        <f>IF(BE73=D35,1,0)</f>
        <v>0</v>
      </c>
      <c r="CG73" s="22">
        <f>IF(BE73=AP29,1,0)</f>
        <v>0</v>
      </c>
      <c r="CH73" s="22">
        <f>IF(BE73=AP32,1,0)</f>
        <v>0</v>
      </c>
      <c r="CI73" s="22">
        <f>IF(BE73=AP35,1,0)</f>
        <v>0</v>
      </c>
      <c r="CJ73" s="3"/>
      <c r="CK73" s="3"/>
      <c r="CL73" s="3"/>
      <c r="CM73" s="3"/>
      <c r="CN73" s="3"/>
      <c r="CO73" s="3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</row>
    <row r="74" spans="2:149" ht="7.5" customHeight="1">
      <c r="B74" s="181"/>
      <c r="C74" s="182"/>
      <c r="D74" s="183"/>
      <c r="E74" s="181"/>
      <c r="F74" s="182"/>
      <c r="G74" s="183"/>
      <c r="H74" s="153"/>
      <c r="I74" s="154"/>
      <c r="J74" s="191"/>
      <c r="K74" s="153"/>
      <c r="L74" s="154"/>
      <c r="M74" s="155"/>
      <c r="N74" s="159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1"/>
      <c r="AF74" s="203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224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6"/>
      <c r="BU74" s="218"/>
      <c r="BV74" s="219"/>
      <c r="BW74" s="219"/>
      <c r="BX74" s="219"/>
      <c r="BY74" s="220"/>
      <c r="BZ74" s="206"/>
      <c r="CA74" s="207"/>
      <c r="CC74" s="3"/>
      <c r="CD74" s="25">
        <f>IF(CD75=D29,1,0)</f>
        <v>0</v>
      </c>
      <c r="CE74" s="25">
        <f>IF(CD75=D32,1,0)</f>
        <v>0</v>
      </c>
      <c r="CF74" s="25">
        <f>IF(CD75=D35,1,0)</f>
        <v>0</v>
      </c>
      <c r="CG74" s="25">
        <f>IF(CD75=AP29,1,0)</f>
        <v>0</v>
      </c>
      <c r="CH74" s="25">
        <f>IF(CD75=AP32,1,0)</f>
        <v>0</v>
      </c>
      <c r="CI74" s="25">
        <f>IF(CD75=AP35,1,0)</f>
        <v>0</v>
      </c>
      <c r="CJ74" s="3"/>
      <c r="CK74" s="3"/>
      <c r="CL74" s="3"/>
      <c r="CM74" s="3"/>
      <c r="CN74" s="3"/>
      <c r="CO74" s="3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</row>
    <row r="75" spans="1:149" ht="7.5" customHeight="1">
      <c r="A75" s="333" t="s">
        <v>55</v>
      </c>
      <c r="B75" s="259" t="s">
        <v>47</v>
      </c>
      <c r="C75" s="260"/>
      <c r="D75" s="261"/>
      <c r="E75" s="259" t="s">
        <v>52</v>
      </c>
      <c r="F75" s="260"/>
      <c r="G75" s="261"/>
      <c r="H75" s="153"/>
      <c r="I75" s="154"/>
      <c r="J75" s="191"/>
      <c r="K75" s="153"/>
      <c r="L75" s="154"/>
      <c r="M75" s="155"/>
      <c r="N75" s="184" t="str">
        <f>IF(B2=6,D8,IF(B2=5,D6,IF(B2=4,"",IF(B2=3,"",""))))</f>
        <v>Nel Vilella</v>
      </c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6"/>
      <c r="AF75" s="203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224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6"/>
      <c r="BU75" s="218"/>
      <c r="BV75" s="219"/>
      <c r="BW75" s="219"/>
      <c r="BX75" s="219"/>
      <c r="BY75" s="220"/>
      <c r="BZ75" s="206"/>
      <c r="CA75" s="207"/>
      <c r="CC75" s="3"/>
      <c r="CD75" s="26" t="str">
        <f>IF(BZ73=""," ",IF(LEFT(BZ73,1)="3",N75,N73))</f>
        <v> </v>
      </c>
      <c r="CE75" s="27"/>
      <c r="CF75" s="27"/>
      <c r="CG75" s="27"/>
      <c r="CH75" s="28"/>
      <c r="CI75" s="28"/>
      <c r="CJ75" s="3"/>
      <c r="CK75" s="3"/>
      <c r="CL75" s="3"/>
      <c r="CM75" s="3"/>
      <c r="CN75" s="3"/>
      <c r="CO75" s="3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</row>
    <row r="76" spans="1:149" ht="7.5" customHeight="1">
      <c r="A76" s="334"/>
      <c r="B76" s="262"/>
      <c r="C76" s="263"/>
      <c r="D76" s="264"/>
      <c r="E76" s="262"/>
      <c r="F76" s="263"/>
      <c r="G76" s="264"/>
      <c r="H76" s="192"/>
      <c r="I76" s="193"/>
      <c r="J76" s="194"/>
      <c r="K76" s="192"/>
      <c r="L76" s="193"/>
      <c r="M76" s="200"/>
      <c r="N76" s="187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9"/>
      <c r="AF76" s="214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27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9"/>
      <c r="BU76" s="330"/>
      <c r="BV76" s="331"/>
      <c r="BW76" s="331"/>
      <c r="BX76" s="331"/>
      <c r="BY76" s="332"/>
      <c r="BZ76" s="206"/>
      <c r="CA76" s="207"/>
      <c r="CC76" s="3"/>
      <c r="CD76" s="28"/>
      <c r="CE76" s="28"/>
      <c r="CF76" s="28"/>
      <c r="CG76" s="28"/>
      <c r="CH76" s="28"/>
      <c r="CI76" s="28"/>
      <c r="CJ76" s="3"/>
      <c r="CK76" s="3"/>
      <c r="CL76" s="3"/>
      <c r="CM76" s="3"/>
      <c r="CN76" s="3"/>
      <c r="CO76" s="3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</row>
    <row r="77" spans="2:149" ht="7.5" customHeight="1">
      <c r="B77" s="181" t="s">
        <v>24</v>
      </c>
      <c r="C77" s="182"/>
      <c r="D77" s="183"/>
      <c r="E77" s="181" t="s">
        <v>21</v>
      </c>
      <c r="F77" s="182"/>
      <c r="G77" s="183"/>
      <c r="H77" s="150"/>
      <c r="I77" s="151"/>
      <c r="J77" s="190"/>
      <c r="K77" s="150"/>
      <c r="L77" s="151"/>
      <c r="M77" s="152"/>
      <c r="N77" s="159" t="str">
        <f>IF(B2=6,D3,IF(B2=5,D5,IF(B2=4,"",IF(B2=3,"",""))))</f>
        <v>Laura Magriñà</v>
      </c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1"/>
      <c r="AF77" s="201" t="s">
        <v>2</v>
      </c>
      <c r="AG77" s="202"/>
      <c r="AH77" s="202"/>
      <c r="AI77" s="202"/>
      <c r="AJ77" s="202"/>
      <c r="AK77" s="202" t="s">
        <v>2</v>
      </c>
      <c r="AL77" s="202"/>
      <c r="AM77" s="202"/>
      <c r="AN77" s="202"/>
      <c r="AO77" s="202"/>
      <c r="AP77" s="202" t="s">
        <v>2</v>
      </c>
      <c r="AQ77" s="202"/>
      <c r="AR77" s="202"/>
      <c r="AS77" s="202"/>
      <c r="AT77" s="202"/>
      <c r="AU77" s="202" t="s">
        <v>2</v>
      </c>
      <c r="AV77" s="202"/>
      <c r="AW77" s="202"/>
      <c r="AX77" s="202"/>
      <c r="AY77" s="202"/>
      <c r="AZ77" s="202" t="s">
        <v>2</v>
      </c>
      <c r="BA77" s="202"/>
      <c r="BB77" s="202"/>
      <c r="BC77" s="202"/>
      <c r="BD77" s="202"/>
      <c r="BE77" s="235" t="str">
        <f>IF(BZ77=""," ",IF(LEFT(BZ77,1)="3",N77,N79))</f>
        <v> </v>
      </c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7"/>
      <c r="BU77" s="327">
        <f>IF(BZ77="","",VLOOKUP(BZ77,result,2,FALSE))</f>
      </c>
      <c r="BV77" s="328"/>
      <c r="BW77" s="328"/>
      <c r="BX77" s="328"/>
      <c r="BY77" s="329"/>
      <c r="BZ77" s="206"/>
      <c r="CA77" s="207"/>
      <c r="CC77" s="3"/>
      <c r="CD77" s="22">
        <f>IF(BE77=D29,1,0)</f>
        <v>0</v>
      </c>
      <c r="CE77" s="22">
        <f>IF(BE77=D32,1,0)</f>
        <v>0</v>
      </c>
      <c r="CF77" s="22">
        <f>IF(BE77=D35,1,0)</f>
        <v>0</v>
      </c>
      <c r="CG77" s="22">
        <f>IF(BE77=AP29,1,0)</f>
        <v>0</v>
      </c>
      <c r="CH77" s="22">
        <f>IF(BE77=AP32,1,0)</f>
        <v>0</v>
      </c>
      <c r="CI77" s="22">
        <f>IF(BE77=AP35,1,0)</f>
        <v>0</v>
      </c>
      <c r="CJ77" s="3"/>
      <c r="CK77" s="3"/>
      <c r="CL77" s="3"/>
      <c r="CM77" s="3"/>
      <c r="CN77" s="3"/>
      <c r="CO77" s="3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</row>
    <row r="78" spans="2:149" ht="7.5" customHeight="1">
      <c r="B78" s="181"/>
      <c r="C78" s="182"/>
      <c r="D78" s="183"/>
      <c r="E78" s="181"/>
      <c r="F78" s="182"/>
      <c r="G78" s="183"/>
      <c r="H78" s="153"/>
      <c r="I78" s="154"/>
      <c r="J78" s="191"/>
      <c r="K78" s="153"/>
      <c r="L78" s="154"/>
      <c r="M78" s="155"/>
      <c r="N78" s="159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1"/>
      <c r="AF78" s="203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224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6"/>
      <c r="BU78" s="218"/>
      <c r="BV78" s="219"/>
      <c r="BW78" s="219"/>
      <c r="BX78" s="219"/>
      <c r="BY78" s="220"/>
      <c r="BZ78" s="206"/>
      <c r="CA78" s="207"/>
      <c r="CC78" s="3"/>
      <c r="CD78" s="25">
        <f>IF(CD79=D29,1,0)</f>
        <v>0</v>
      </c>
      <c r="CE78" s="25">
        <f>IF(CD79=D32,1,0)</f>
        <v>0</v>
      </c>
      <c r="CF78" s="25">
        <f>IF(CD79=D35,1,0)</f>
        <v>0</v>
      </c>
      <c r="CG78" s="25">
        <f>IF(CD79=AP29,1,0)</f>
        <v>0</v>
      </c>
      <c r="CH78" s="25">
        <f>IF(CD79=AP32,1,0)</f>
        <v>0</v>
      </c>
      <c r="CI78" s="25">
        <f>IF(CD79=AP35,1,0)</f>
        <v>0</v>
      </c>
      <c r="CJ78" s="3"/>
      <c r="CK78" s="3"/>
      <c r="CL78" s="3"/>
      <c r="CM78" s="3"/>
      <c r="CN78" s="3"/>
      <c r="CO78" s="3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</row>
    <row r="79" spans="1:149" ht="7.5" customHeight="1">
      <c r="A79" s="333" t="s">
        <v>55</v>
      </c>
      <c r="B79" s="259" t="s">
        <v>50</v>
      </c>
      <c r="C79" s="260"/>
      <c r="D79" s="261"/>
      <c r="E79" s="259" t="s">
        <v>49</v>
      </c>
      <c r="F79" s="260"/>
      <c r="G79" s="261"/>
      <c r="H79" s="153"/>
      <c r="I79" s="154"/>
      <c r="J79" s="191"/>
      <c r="K79" s="153"/>
      <c r="L79" s="154"/>
      <c r="M79" s="155"/>
      <c r="N79" s="184" t="str">
        <f>IF(B2=6,D5,IF(B2=5,D7,IF(B2=4,"",IF(B2=3,"",""))))</f>
        <v>Marc Martínez</v>
      </c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6"/>
      <c r="AF79" s="203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224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6"/>
      <c r="BU79" s="218"/>
      <c r="BV79" s="219"/>
      <c r="BW79" s="219"/>
      <c r="BX79" s="219"/>
      <c r="BY79" s="220"/>
      <c r="BZ79" s="206"/>
      <c r="CA79" s="207"/>
      <c r="CC79" s="3"/>
      <c r="CD79" s="26" t="str">
        <f>IF(BZ77=""," ",IF(LEFT(BZ77,1)="3",N79,N77))</f>
        <v> </v>
      </c>
      <c r="CE79" s="27"/>
      <c r="CF79" s="27"/>
      <c r="CG79" s="27"/>
      <c r="CH79" s="28"/>
      <c r="CI79" s="28"/>
      <c r="CJ79" s="3"/>
      <c r="CK79" s="3"/>
      <c r="CL79" s="3"/>
      <c r="CM79" s="3"/>
      <c r="CN79" s="3"/>
      <c r="CO79" s="3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</row>
    <row r="80" spans="1:149" ht="7.5" customHeight="1">
      <c r="A80" s="334"/>
      <c r="B80" s="262"/>
      <c r="C80" s="263"/>
      <c r="D80" s="264"/>
      <c r="E80" s="262"/>
      <c r="F80" s="263"/>
      <c r="G80" s="264"/>
      <c r="H80" s="192"/>
      <c r="I80" s="193"/>
      <c r="J80" s="194"/>
      <c r="K80" s="192"/>
      <c r="L80" s="193"/>
      <c r="M80" s="200"/>
      <c r="N80" s="187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9"/>
      <c r="AF80" s="214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27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9"/>
      <c r="BU80" s="330"/>
      <c r="BV80" s="331"/>
      <c r="BW80" s="331"/>
      <c r="BX80" s="331"/>
      <c r="BY80" s="332"/>
      <c r="BZ80" s="206"/>
      <c r="CA80" s="207"/>
      <c r="CC80" s="3"/>
      <c r="CD80" s="28"/>
      <c r="CE80" s="28"/>
      <c r="CF80" s="28"/>
      <c r="CG80" s="28"/>
      <c r="CH80" s="28"/>
      <c r="CI80" s="28"/>
      <c r="CJ80" s="3"/>
      <c r="CK80" s="3"/>
      <c r="CL80" s="3"/>
      <c r="CM80" s="3"/>
      <c r="CN80" s="3"/>
      <c r="CO80" s="3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</row>
    <row r="81" spans="2:149" ht="7.5" customHeight="1">
      <c r="B81" s="181" t="s">
        <v>34</v>
      </c>
      <c r="C81" s="182"/>
      <c r="D81" s="183"/>
      <c r="E81" s="181" t="s">
        <v>28</v>
      </c>
      <c r="F81" s="182"/>
      <c r="G81" s="183"/>
      <c r="H81" s="150"/>
      <c r="I81" s="151"/>
      <c r="J81" s="190"/>
      <c r="K81" s="150"/>
      <c r="L81" s="151"/>
      <c r="M81" s="152"/>
      <c r="N81" s="159" t="str">
        <f>IF(B2=6,D6,IF(B2=5,D3,IF(B2=4,"",IF(B2=3,"",""))))</f>
        <v>Joel Rubio</v>
      </c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1"/>
      <c r="AF81" s="201" t="s">
        <v>2</v>
      </c>
      <c r="AG81" s="202"/>
      <c r="AH81" s="202"/>
      <c r="AI81" s="202"/>
      <c r="AJ81" s="202"/>
      <c r="AK81" s="202" t="s">
        <v>2</v>
      </c>
      <c r="AL81" s="202"/>
      <c r="AM81" s="202"/>
      <c r="AN81" s="202"/>
      <c r="AO81" s="202"/>
      <c r="AP81" s="202" t="s">
        <v>2</v>
      </c>
      <c r="AQ81" s="202"/>
      <c r="AR81" s="202"/>
      <c r="AS81" s="202"/>
      <c r="AT81" s="202"/>
      <c r="AU81" s="202" t="s">
        <v>2</v>
      </c>
      <c r="AV81" s="202"/>
      <c r="AW81" s="202"/>
      <c r="AX81" s="202"/>
      <c r="AY81" s="202"/>
      <c r="AZ81" s="202" t="s">
        <v>2</v>
      </c>
      <c r="BA81" s="202"/>
      <c r="BB81" s="202"/>
      <c r="BC81" s="202"/>
      <c r="BD81" s="202"/>
      <c r="BE81" s="224" t="str">
        <f>IF(BZ81=""," ",IF(LEFT(BZ81,1)="3",N81,N83))</f>
        <v> </v>
      </c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6"/>
      <c r="BU81" s="218">
        <f>IF(BZ81="","",VLOOKUP(BZ81,result,2,FALSE))</f>
      </c>
      <c r="BV81" s="219"/>
      <c r="BW81" s="219"/>
      <c r="BX81" s="219"/>
      <c r="BY81" s="220"/>
      <c r="BZ81" s="206"/>
      <c r="CA81" s="207"/>
      <c r="CC81" s="3"/>
      <c r="CD81" s="22">
        <f>IF(BE81=D29,1,0)</f>
        <v>0</v>
      </c>
      <c r="CE81" s="22">
        <f>IF(BE81=D32,1,0)</f>
        <v>0</v>
      </c>
      <c r="CF81" s="22">
        <f>IF(BE81=D35,1,0)</f>
        <v>0</v>
      </c>
      <c r="CG81" s="22">
        <f>IF(BE81=AP29,1,0)</f>
        <v>0</v>
      </c>
      <c r="CH81" s="22">
        <f>IF(BE81=AP32,1,0)</f>
        <v>0</v>
      </c>
      <c r="CI81" s="22">
        <f>IF(BE81=AP35,1,0)</f>
        <v>0</v>
      </c>
      <c r="CJ81" s="3"/>
      <c r="CK81" s="3"/>
      <c r="CL81" s="3"/>
      <c r="CM81" s="3"/>
      <c r="CN81" s="3"/>
      <c r="CO81" s="3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</row>
    <row r="82" spans="2:149" ht="7.5" customHeight="1">
      <c r="B82" s="181"/>
      <c r="C82" s="182"/>
      <c r="D82" s="183"/>
      <c r="E82" s="181"/>
      <c r="F82" s="182"/>
      <c r="G82" s="183"/>
      <c r="H82" s="153"/>
      <c r="I82" s="154"/>
      <c r="J82" s="191"/>
      <c r="K82" s="153"/>
      <c r="L82" s="154"/>
      <c r="M82" s="155"/>
      <c r="N82" s="159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1"/>
      <c r="AF82" s="203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224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6"/>
      <c r="BU82" s="218"/>
      <c r="BV82" s="219"/>
      <c r="BW82" s="219"/>
      <c r="BX82" s="219"/>
      <c r="BY82" s="220"/>
      <c r="BZ82" s="206"/>
      <c r="CA82" s="207"/>
      <c r="CC82" s="3"/>
      <c r="CD82" s="25">
        <f>IF(CD83=D29,1,0)</f>
        <v>0</v>
      </c>
      <c r="CE82" s="25">
        <f>IF(CD83=D32,1,0)</f>
        <v>0</v>
      </c>
      <c r="CF82" s="25">
        <f>IF(CD83=D35,1,0)</f>
        <v>0</v>
      </c>
      <c r="CG82" s="25">
        <f>IF(CD83=AP29,1,0)</f>
        <v>0</v>
      </c>
      <c r="CH82" s="25">
        <f>IF(CD83=AP32,1,0)</f>
        <v>0</v>
      </c>
      <c r="CI82" s="25">
        <f>IF(CD83=AP35,1,0)</f>
        <v>0</v>
      </c>
      <c r="CJ82" s="3"/>
      <c r="CK82" s="3"/>
      <c r="CL82" s="3"/>
      <c r="CM82" s="3"/>
      <c r="CN82" s="3"/>
      <c r="CO82" s="3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</row>
    <row r="83" spans="1:149" ht="7.5" customHeight="1">
      <c r="A83" s="333" t="s">
        <v>55</v>
      </c>
      <c r="B83" s="259" t="s">
        <v>48</v>
      </c>
      <c r="C83" s="260"/>
      <c r="D83" s="261"/>
      <c r="E83" s="259" t="s">
        <v>48</v>
      </c>
      <c r="F83" s="260"/>
      <c r="G83" s="261"/>
      <c r="H83" s="153"/>
      <c r="I83" s="154"/>
      <c r="J83" s="191"/>
      <c r="K83" s="153"/>
      <c r="L83" s="154"/>
      <c r="M83" s="155"/>
      <c r="N83" s="184" t="str">
        <f>IF(B2=6,D8,IF(B2=5,D4,IF(B2=4,"",IF(B2=3,"",""))))</f>
        <v>Hervé Claret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6"/>
      <c r="AF83" s="203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224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6"/>
      <c r="BU83" s="218"/>
      <c r="BV83" s="219"/>
      <c r="BW83" s="219"/>
      <c r="BX83" s="219"/>
      <c r="BY83" s="220"/>
      <c r="BZ83" s="206"/>
      <c r="CA83" s="207"/>
      <c r="CC83" s="3"/>
      <c r="CD83" s="26" t="str">
        <f>IF(BZ81=""," ",IF(LEFT(BZ81,1)="3",N83,N81))</f>
        <v> </v>
      </c>
      <c r="CE83" s="27"/>
      <c r="CF83" s="27"/>
      <c r="CG83" s="27"/>
      <c r="CH83" s="28"/>
      <c r="CI83" s="28"/>
      <c r="CJ83" s="3"/>
      <c r="CK83" s="3"/>
      <c r="CL83" s="3"/>
      <c r="CM83" s="3"/>
      <c r="CN83" s="3"/>
      <c r="CO83" s="3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</row>
    <row r="84" spans="1:149" ht="7.5" customHeight="1">
      <c r="A84" s="334"/>
      <c r="B84" s="335"/>
      <c r="C84" s="336"/>
      <c r="D84" s="337"/>
      <c r="E84" s="262"/>
      <c r="F84" s="263"/>
      <c r="G84" s="264"/>
      <c r="H84" s="192"/>
      <c r="I84" s="193"/>
      <c r="J84" s="194"/>
      <c r="K84" s="192"/>
      <c r="L84" s="193"/>
      <c r="M84" s="200"/>
      <c r="N84" s="232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4"/>
      <c r="AF84" s="203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227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9"/>
      <c r="BU84" s="218"/>
      <c r="BV84" s="219"/>
      <c r="BW84" s="219"/>
      <c r="BX84" s="219"/>
      <c r="BY84" s="220"/>
      <c r="BZ84" s="206"/>
      <c r="CA84" s="207"/>
      <c r="CC84" s="3"/>
      <c r="CD84" s="28"/>
      <c r="CE84" s="28"/>
      <c r="CF84" s="28"/>
      <c r="CG84" s="28"/>
      <c r="CH84" s="28"/>
      <c r="CI84" s="28"/>
      <c r="CJ84" s="3"/>
      <c r="CK84" s="3"/>
      <c r="CL84" s="3"/>
      <c r="CM84" s="3"/>
      <c r="CN84" s="3"/>
      <c r="CO84" s="3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</row>
    <row r="85" spans="2:149" ht="7.5" customHeight="1">
      <c r="B85" s="181" t="s">
        <v>23</v>
      </c>
      <c r="C85" s="182"/>
      <c r="D85" s="183"/>
      <c r="E85" s="238"/>
      <c r="F85" s="239"/>
      <c r="G85" s="240"/>
      <c r="H85" s="150"/>
      <c r="I85" s="151"/>
      <c r="J85" s="190"/>
      <c r="K85" s="150"/>
      <c r="L85" s="151"/>
      <c r="M85" s="152"/>
      <c r="N85" s="159">
        <f>IF(B2=6,D4,IF(B2=5,"",IF(B2=4,"",IF(B2=3,"",""))))</f>
      </c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1"/>
      <c r="AF85" s="231" t="s">
        <v>2</v>
      </c>
      <c r="AG85" s="230"/>
      <c r="AH85" s="230"/>
      <c r="AI85" s="230"/>
      <c r="AJ85" s="230"/>
      <c r="AK85" s="230" t="s">
        <v>2</v>
      </c>
      <c r="AL85" s="230"/>
      <c r="AM85" s="230"/>
      <c r="AN85" s="230"/>
      <c r="AO85" s="230"/>
      <c r="AP85" s="230" t="s">
        <v>2</v>
      </c>
      <c r="AQ85" s="230"/>
      <c r="AR85" s="230"/>
      <c r="AS85" s="230"/>
      <c r="AT85" s="230"/>
      <c r="AU85" s="230" t="s">
        <v>2</v>
      </c>
      <c r="AV85" s="230"/>
      <c r="AW85" s="230"/>
      <c r="AX85" s="230"/>
      <c r="AY85" s="230"/>
      <c r="AZ85" s="230" t="s">
        <v>2</v>
      </c>
      <c r="BA85" s="230"/>
      <c r="BB85" s="230"/>
      <c r="BC85" s="230"/>
      <c r="BD85" s="230"/>
      <c r="BE85" s="221" t="str">
        <f>IF(BZ85=""," ",IF(LEFT(BZ85,1)="3",N85,N87))</f>
        <v> </v>
      </c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3"/>
      <c r="BU85" s="215">
        <f>IF(BZ85="","",VLOOKUP(BZ85,result,2,FALSE))</f>
      </c>
      <c r="BV85" s="216"/>
      <c r="BW85" s="216"/>
      <c r="BX85" s="216"/>
      <c r="BY85" s="217"/>
      <c r="BZ85" s="206"/>
      <c r="CA85" s="207"/>
      <c r="CC85" s="3"/>
      <c r="CD85" s="22">
        <f>IF(BE85=D29,1,0)</f>
        <v>0</v>
      </c>
      <c r="CE85" s="22">
        <f>IF(BE85=D32,1,0)</f>
        <v>0</v>
      </c>
      <c r="CF85" s="22">
        <f>IF(BE85=D35,1,0)</f>
        <v>0</v>
      </c>
      <c r="CG85" s="22">
        <f>IF(BE85=AP29,1,0)</f>
        <v>0</v>
      </c>
      <c r="CH85" s="22">
        <f>IF(BE85=AP32,1,0)</f>
        <v>0</v>
      </c>
      <c r="CI85" s="22">
        <f>IF(BE85=AP35,1,0)</f>
        <v>0</v>
      </c>
      <c r="CJ85" s="3"/>
      <c r="CK85" s="3"/>
      <c r="CL85" s="3"/>
      <c r="CM85" s="3"/>
      <c r="CN85" s="3"/>
      <c r="CO85" s="3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</row>
    <row r="86" spans="2:149" ht="7.5" customHeight="1">
      <c r="B86" s="181"/>
      <c r="C86" s="182"/>
      <c r="D86" s="183"/>
      <c r="E86" s="153"/>
      <c r="F86" s="154"/>
      <c r="G86" s="191"/>
      <c r="H86" s="153"/>
      <c r="I86" s="154"/>
      <c r="J86" s="191"/>
      <c r="K86" s="153"/>
      <c r="L86" s="154"/>
      <c r="M86" s="155"/>
      <c r="N86" s="159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1"/>
      <c r="AF86" s="203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224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6"/>
      <c r="BU86" s="218"/>
      <c r="BV86" s="219"/>
      <c r="BW86" s="219"/>
      <c r="BX86" s="219"/>
      <c r="BY86" s="220"/>
      <c r="BZ86" s="206"/>
      <c r="CA86" s="207"/>
      <c r="CC86" s="3"/>
      <c r="CD86" s="25">
        <f>IF(CD87=D29,1,0)</f>
        <v>0</v>
      </c>
      <c r="CE86" s="25">
        <f>IF(CD87=D32,1,0)</f>
        <v>0</v>
      </c>
      <c r="CF86" s="25">
        <f>IF(CD87=D35,1,0)</f>
        <v>0</v>
      </c>
      <c r="CG86" s="25">
        <f>IF(CD87=AP29,1,0)</f>
        <v>0</v>
      </c>
      <c r="CH86" s="25">
        <f>IF(CD87=AP32,1,0)</f>
        <v>0</v>
      </c>
      <c r="CI86" s="25">
        <f>IF(CD87=AP35,1,0)</f>
        <v>0</v>
      </c>
      <c r="CJ86" s="3"/>
      <c r="CK86" s="3"/>
      <c r="CL86" s="3"/>
      <c r="CM86" s="3"/>
      <c r="CN86" s="3"/>
      <c r="CO86" s="3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</row>
    <row r="87" spans="1:149" ht="7.5" customHeight="1">
      <c r="A87" s="333" t="s">
        <v>55</v>
      </c>
      <c r="B87" s="259" t="s">
        <v>51</v>
      </c>
      <c r="C87" s="260"/>
      <c r="D87" s="261"/>
      <c r="E87" s="153"/>
      <c r="F87" s="154"/>
      <c r="G87" s="191"/>
      <c r="H87" s="153"/>
      <c r="I87" s="154"/>
      <c r="J87" s="191"/>
      <c r="K87" s="153"/>
      <c r="L87" s="154"/>
      <c r="M87" s="155"/>
      <c r="N87" s="184">
        <f>IF(B2=6,D5,IF(B2=5,"",IF(B2=4,"",IF(B2=3,"",""))))</f>
      </c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6"/>
      <c r="AF87" s="203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224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6"/>
      <c r="BU87" s="218"/>
      <c r="BV87" s="219"/>
      <c r="BW87" s="219"/>
      <c r="BX87" s="219"/>
      <c r="BY87" s="220"/>
      <c r="BZ87" s="206"/>
      <c r="CA87" s="207"/>
      <c r="CC87" s="3"/>
      <c r="CD87" s="26" t="str">
        <f>IF(BZ85=""," ",IF(LEFT(BZ85,1)="3",N87,N85))</f>
        <v> </v>
      </c>
      <c r="CE87" s="27"/>
      <c r="CF87" s="27"/>
      <c r="CG87" s="27"/>
      <c r="CH87" s="28"/>
      <c r="CI87" s="28"/>
      <c r="CJ87" s="3"/>
      <c r="CK87" s="3"/>
      <c r="CL87" s="3"/>
      <c r="CM87" s="3"/>
      <c r="CN87" s="3"/>
      <c r="CO87" s="3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</row>
    <row r="88" spans="1:149" ht="7.5" customHeight="1">
      <c r="A88" s="334"/>
      <c r="B88" s="262"/>
      <c r="C88" s="263"/>
      <c r="D88" s="264"/>
      <c r="E88" s="192"/>
      <c r="F88" s="193"/>
      <c r="G88" s="194"/>
      <c r="H88" s="192"/>
      <c r="I88" s="193"/>
      <c r="J88" s="194"/>
      <c r="K88" s="192"/>
      <c r="L88" s="193"/>
      <c r="M88" s="200"/>
      <c r="N88" s="187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9"/>
      <c r="AF88" s="214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27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9"/>
      <c r="BU88" s="218"/>
      <c r="BV88" s="219"/>
      <c r="BW88" s="219"/>
      <c r="BX88" s="219"/>
      <c r="BY88" s="220"/>
      <c r="BZ88" s="206"/>
      <c r="CA88" s="207"/>
      <c r="CC88" s="3"/>
      <c r="CD88" s="28"/>
      <c r="CE88" s="28"/>
      <c r="CF88" s="28"/>
      <c r="CG88" s="28"/>
      <c r="CH88" s="28"/>
      <c r="CI88" s="28"/>
      <c r="CJ88" s="3"/>
      <c r="CK88" s="3"/>
      <c r="CL88" s="3"/>
      <c r="CM88" s="3"/>
      <c r="CN88" s="3"/>
      <c r="CO88" s="3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</row>
    <row r="89" spans="2:149" ht="7.5" customHeight="1">
      <c r="B89" s="181" t="s">
        <v>32</v>
      </c>
      <c r="C89" s="182"/>
      <c r="D89" s="183"/>
      <c r="E89" s="150"/>
      <c r="F89" s="151"/>
      <c r="G89" s="190"/>
      <c r="H89" s="150"/>
      <c r="I89" s="151"/>
      <c r="J89" s="190"/>
      <c r="K89" s="150"/>
      <c r="L89" s="151"/>
      <c r="M89" s="152"/>
      <c r="N89" s="159">
        <f>IF(B2=6,D3,IF(B2=5,"",IF(B2=4,"",IF(B2=3,"",""))))</f>
      </c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1"/>
      <c r="AF89" s="201" t="s">
        <v>2</v>
      </c>
      <c r="AG89" s="202"/>
      <c r="AH89" s="202"/>
      <c r="AI89" s="202"/>
      <c r="AJ89" s="202"/>
      <c r="AK89" s="202" t="s">
        <v>2</v>
      </c>
      <c r="AL89" s="202"/>
      <c r="AM89" s="202"/>
      <c r="AN89" s="202"/>
      <c r="AO89" s="202"/>
      <c r="AP89" s="202" t="s">
        <v>2</v>
      </c>
      <c r="AQ89" s="202"/>
      <c r="AR89" s="202"/>
      <c r="AS89" s="202"/>
      <c r="AT89" s="202"/>
      <c r="AU89" s="202" t="s">
        <v>2</v>
      </c>
      <c r="AV89" s="202"/>
      <c r="AW89" s="202"/>
      <c r="AX89" s="202"/>
      <c r="AY89" s="202"/>
      <c r="AZ89" s="202" t="s">
        <v>2</v>
      </c>
      <c r="BA89" s="202"/>
      <c r="BB89" s="202"/>
      <c r="BC89" s="202"/>
      <c r="BD89" s="202"/>
      <c r="BE89" s="235" t="str">
        <f>IF(BZ89=""," ",IF(LEFT(BZ89,1)="3",N89,N91))</f>
        <v> </v>
      </c>
      <c r="BF89" s="236"/>
      <c r="BG89" s="236"/>
      <c r="BH89" s="236"/>
      <c r="BI89" s="236"/>
      <c r="BJ89" s="236"/>
      <c r="BK89" s="236"/>
      <c r="BL89" s="236"/>
      <c r="BM89" s="236"/>
      <c r="BN89" s="236"/>
      <c r="BO89" s="236"/>
      <c r="BP89" s="236"/>
      <c r="BQ89" s="236"/>
      <c r="BR89" s="236"/>
      <c r="BS89" s="236"/>
      <c r="BT89" s="237"/>
      <c r="BU89" s="327">
        <f>IF(BZ89="","",VLOOKUP(BZ89,result,2,FALSE))</f>
      </c>
      <c r="BV89" s="328"/>
      <c r="BW89" s="328"/>
      <c r="BX89" s="328"/>
      <c r="BY89" s="329"/>
      <c r="BZ89" s="206"/>
      <c r="CA89" s="207"/>
      <c r="CC89" s="3"/>
      <c r="CD89" s="22">
        <f>IF(BE89=D29,1,0)</f>
        <v>0</v>
      </c>
      <c r="CE89" s="22">
        <f>IF(BE89=D32,1,0)</f>
        <v>0</v>
      </c>
      <c r="CF89" s="22">
        <f>IF(BE89=D35,1,0)</f>
        <v>0</v>
      </c>
      <c r="CG89" s="22">
        <f>IF(BE89=AP29,1,0)</f>
        <v>0</v>
      </c>
      <c r="CH89" s="22">
        <f>IF(BE89=AP32,1,0)</f>
        <v>0</v>
      </c>
      <c r="CI89" s="22">
        <f>IF(BE89=AP35,1,0)</f>
        <v>0</v>
      </c>
      <c r="CJ89" s="3"/>
      <c r="CK89" s="3"/>
      <c r="CL89" s="3"/>
      <c r="CM89" s="3"/>
      <c r="CN89" s="3"/>
      <c r="CO89" s="3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</row>
    <row r="90" spans="2:149" ht="7.5" customHeight="1">
      <c r="B90" s="181"/>
      <c r="C90" s="182"/>
      <c r="D90" s="183"/>
      <c r="E90" s="153"/>
      <c r="F90" s="154"/>
      <c r="G90" s="191"/>
      <c r="H90" s="153"/>
      <c r="I90" s="154"/>
      <c r="J90" s="191"/>
      <c r="K90" s="153"/>
      <c r="L90" s="154"/>
      <c r="M90" s="155"/>
      <c r="N90" s="159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1"/>
      <c r="AF90" s="203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224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6"/>
      <c r="BU90" s="218"/>
      <c r="BV90" s="219"/>
      <c r="BW90" s="219"/>
      <c r="BX90" s="219"/>
      <c r="BY90" s="220"/>
      <c r="BZ90" s="206"/>
      <c r="CA90" s="207"/>
      <c r="CC90" s="3"/>
      <c r="CD90" s="25">
        <f>IF(CD91=D29,1,0)</f>
        <v>0</v>
      </c>
      <c r="CE90" s="25">
        <f>IF(CD91=D32,1,0)</f>
        <v>0</v>
      </c>
      <c r="CF90" s="25">
        <f>IF(CD91=D35,1,0)</f>
        <v>0</v>
      </c>
      <c r="CG90" s="25">
        <f>IF(CD91=AP29,1,0)</f>
        <v>0</v>
      </c>
      <c r="CH90" s="25">
        <f>IF(CD91=AP32,1,0)</f>
        <v>0</v>
      </c>
      <c r="CI90" s="25">
        <f>IF(CD91=AP35,1,0)</f>
        <v>0</v>
      </c>
      <c r="CJ90" s="3"/>
      <c r="CK90" s="3"/>
      <c r="CL90" s="3"/>
      <c r="CM90" s="3"/>
      <c r="CN90" s="3"/>
      <c r="CO90" s="3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</row>
    <row r="91" spans="1:149" s="29" customFormat="1" ht="7.5" customHeight="1">
      <c r="A91" s="333" t="s">
        <v>55</v>
      </c>
      <c r="B91" s="259" t="s">
        <v>50</v>
      </c>
      <c r="C91" s="260"/>
      <c r="D91" s="261"/>
      <c r="E91" s="153"/>
      <c r="F91" s="154"/>
      <c r="G91" s="191"/>
      <c r="H91" s="153"/>
      <c r="I91" s="154"/>
      <c r="J91" s="191"/>
      <c r="K91" s="153"/>
      <c r="L91" s="154"/>
      <c r="M91" s="155"/>
      <c r="N91" s="184">
        <f>IF(B2=6,D7,IF(B2=5,"",IF(B2=4,"",IF(B2=3,"",""))))</f>
      </c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6"/>
      <c r="AF91" s="203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224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6"/>
      <c r="BU91" s="218"/>
      <c r="BV91" s="219"/>
      <c r="BW91" s="219"/>
      <c r="BX91" s="219"/>
      <c r="BY91" s="220"/>
      <c r="BZ91" s="206"/>
      <c r="CA91" s="207"/>
      <c r="CB91" s="14"/>
      <c r="CC91" s="3"/>
      <c r="CD91" s="26" t="str">
        <f>IF(BZ89=""," ",IF(LEFT(BZ89,1)="3",N91,N89))</f>
        <v> </v>
      </c>
      <c r="CE91" s="27"/>
      <c r="CF91" s="27"/>
      <c r="CG91" s="27"/>
      <c r="CH91" s="28"/>
      <c r="CI91" s="28"/>
      <c r="CJ91" s="3"/>
      <c r="CK91" s="3"/>
      <c r="CL91" s="3"/>
      <c r="CM91" s="3"/>
      <c r="CN91" s="3"/>
      <c r="CO91" s="3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</row>
    <row r="92" spans="1:149" ht="7.5" customHeight="1">
      <c r="A92" s="334"/>
      <c r="B92" s="262"/>
      <c r="C92" s="263"/>
      <c r="D92" s="264"/>
      <c r="E92" s="192"/>
      <c r="F92" s="193"/>
      <c r="G92" s="194"/>
      <c r="H92" s="192"/>
      <c r="I92" s="193"/>
      <c r="J92" s="194"/>
      <c r="K92" s="192"/>
      <c r="L92" s="193"/>
      <c r="M92" s="200"/>
      <c r="N92" s="187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9"/>
      <c r="AF92" s="214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27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9"/>
      <c r="BU92" s="330"/>
      <c r="BV92" s="331"/>
      <c r="BW92" s="331"/>
      <c r="BX92" s="331"/>
      <c r="BY92" s="332"/>
      <c r="BZ92" s="206"/>
      <c r="CA92" s="207"/>
      <c r="CC92" s="3"/>
      <c r="CD92" s="28"/>
      <c r="CE92" s="28"/>
      <c r="CF92" s="28"/>
      <c r="CG92" s="28"/>
      <c r="CH92" s="28"/>
      <c r="CI92" s="28"/>
      <c r="CJ92" s="3"/>
      <c r="CK92" s="3"/>
      <c r="CL92" s="3"/>
      <c r="CM92" s="3"/>
      <c r="CN92" s="3"/>
      <c r="CO92" s="3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</row>
    <row r="93" spans="2:149" ht="7.5" customHeight="1">
      <c r="B93" s="181" t="s">
        <v>35</v>
      </c>
      <c r="C93" s="182"/>
      <c r="D93" s="183"/>
      <c r="E93" s="150"/>
      <c r="F93" s="151"/>
      <c r="G93" s="190"/>
      <c r="H93" s="150"/>
      <c r="I93" s="151"/>
      <c r="J93" s="190"/>
      <c r="K93" s="150"/>
      <c r="L93" s="151"/>
      <c r="M93" s="152"/>
      <c r="N93" s="159">
        <f>IF(B2=6,D5,IF(B2=5,"",IF(B2=4,"",IF(B2=3,"",""))))</f>
      </c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1"/>
      <c r="AF93" s="201" t="s">
        <v>2</v>
      </c>
      <c r="AG93" s="202"/>
      <c r="AH93" s="202"/>
      <c r="AI93" s="202"/>
      <c r="AJ93" s="202"/>
      <c r="AK93" s="202" t="s">
        <v>2</v>
      </c>
      <c r="AL93" s="202"/>
      <c r="AM93" s="202"/>
      <c r="AN93" s="202"/>
      <c r="AO93" s="202"/>
      <c r="AP93" s="202" t="s">
        <v>2</v>
      </c>
      <c r="AQ93" s="202"/>
      <c r="AR93" s="202"/>
      <c r="AS93" s="202"/>
      <c r="AT93" s="202"/>
      <c r="AU93" s="202" t="s">
        <v>2</v>
      </c>
      <c r="AV93" s="202"/>
      <c r="AW93" s="202"/>
      <c r="AX93" s="202"/>
      <c r="AY93" s="202"/>
      <c r="AZ93" s="202" t="s">
        <v>2</v>
      </c>
      <c r="BA93" s="202"/>
      <c r="BB93" s="202"/>
      <c r="BC93" s="202"/>
      <c r="BD93" s="202"/>
      <c r="BE93" s="235" t="str">
        <f>IF(BZ93=""," ",IF(LEFT(BZ93,1)="3",N93,N95))</f>
        <v> </v>
      </c>
      <c r="BF93" s="236"/>
      <c r="BG93" s="236"/>
      <c r="BH93" s="236"/>
      <c r="BI93" s="236"/>
      <c r="BJ93" s="236"/>
      <c r="BK93" s="236"/>
      <c r="BL93" s="236"/>
      <c r="BM93" s="236"/>
      <c r="BN93" s="236"/>
      <c r="BO93" s="236"/>
      <c r="BP93" s="236"/>
      <c r="BQ93" s="236"/>
      <c r="BR93" s="236"/>
      <c r="BS93" s="236"/>
      <c r="BT93" s="237"/>
      <c r="BU93" s="327">
        <f>IF(BZ93="","",VLOOKUP(BZ93,result,2,FALSE))</f>
      </c>
      <c r="BV93" s="328"/>
      <c r="BW93" s="328"/>
      <c r="BX93" s="328"/>
      <c r="BY93" s="329"/>
      <c r="BZ93" s="206"/>
      <c r="CA93" s="207"/>
      <c r="CC93" s="3"/>
      <c r="CD93" s="22">
        <f>IF(BE93=D29,1,0)</f>
        <v>0</v>
      </c>
      <c r="CE93" s="22">
        <f>IF(BE93=D32,1,0)</f>
        <v>0</v>
      </c>
      <c r="CF93" s="22">
        <f>IF(BE93=D35,1,0)</f>
        <v>0</v>
      </c>
      <c r="CG93" s="22">
        <f>IF(BE93=AP29,1,0)</f>
        <v>0</v>
      </c>
      <c r="CH93" s="22">
        <f>IF(BE93=AP32,1,0)</f>
        <v>0</v>
      </c>
      <c r="CI93" s="22">
        <f>IF(BE93=AP35,1,0)</f>
        <v>0</v>
      </c>
      <c r="CJ93" s="3"/>
      <c r="CK93" s="3"/>
      <c r="CL93" s="3"/>
      <c r="CM93" s="3"/>
      <c r="CN93" s="3"/>
      <c r="CO93" s="3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</row>
    <row r="94" spans="2:149" ht="7.5" customHeight="1">
      <c r="B94" s="181"/>
      <c r="C94" s="182"/>
      <c r="D94" s="183"/>
      <c r="E94" s="153"/>
      <c r="F94" s="154"/>
      <c r="G94" s="191"/>
      <c r="H94" s="153"/>
      <c r="I94" s="154"/>
      <c r="J94" s="191"/>
      <c r="K94" s="153"/>
      <c r="L94" s="154"/>
      <c r="M94" s="155"/>
      <c r="N94" s="159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1"/>
      <c r="AF94" s="203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224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6"/>
      <c r="BU94" s="218"/>
      <c r="BV94" s="219"/>
      <c r="BW94" s="219"/>
      <c r="BX94" s="219"/>
      <c r="BY94" s="220"/>
      <c r="BZ94" s="206"/>
      <c r="CA94" s="207"/>
      <c r="CC94" s="3"/>
      <c r="CD94" s="25">
        <f>IF(CD95=D29,1,0)</f>
        <v>0</v>
      </c>
      <c r="CE94" s="25">
        <f>IF(CD95=D32,1,0)</f>
        <v>0</v>
      </c>
      <c r="CF94" s="25">
        <f>IF(CD95=D35,1,0)</f>
        <v>0</v>
      </c>
      <c r="CG94" s="25">
        <f>IF(CD95=AP29,1,0)</f>
        <v>0</v>
      </c>
      <c r="CH94" s="25">
        <f>IF(CD95=AP32,1,0)</f>
        <v>0</v>
      </c>
      <c r="CI94" s="25">
        <f>IF(CD95=AP35,1,0)</f>
        <v>0</v>
      </c>
      <c r="CJ94" s="3"/>
      <c r="CK94" s="3"/>
      <c r="CL94" s="3"/>
      <c r="CM94" s="3"/>
      <c r="CN94" s="3"/>
      <c r="CO94" s="3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</row>
    <row r="95" spans="1:149" ht="7.5" customHeight="1">
      <c r="A95" s="333" t="s">
        <v>55</v>
      </c>
      <c r="B95" s="259" t="s">
        <v>49</v>
      </c>
      <c r="C95" s="260"/>
      <c r="D95" s="261"/>
      <c r="E95" s="153"/>
      <c r="F95" s="154"/>
      <c r="G95" s="191"/>
      <c r="H95" s="153"/>
      <c r="I95" s="154"/>
      <c r="J95" s="191"/>
      <c r="K95" s="153"/>
      <c r="L95" s="154"/>
      <c r="M95" s="155"/>
      <c r="N95" s="184">
        <f>IF(B2=6,D8,IF(B2=5,"",IF(B2=4,"",IF(B2=3,"",""))))</f>
      </c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6"/>
      <c r="AF95" s="203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224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6"/>
      <c r="BU95" s="218"/>
      <c r="BV95" s="219"/>
      <c r="BW95" s="219"/>
      <c r="BX95" s="219"/>
      <c r="BY95" s="220"/>
      <c r="BZ95" s="206"/>
      <c r="CA95" s="207"/>
      <c r="CC95" s="3"/>
      <c r="CD95" s="26" t="str">
        <f>IF(BZ93=""," ",IF(LEFT(BZ93,1)="3",N95,N93))</f>
        <v> </v>
      </c>
      <c r="CE95" s="27"/>
      <c r="CF95" s="27"/>
      <c r="CG95" s="27"/>
      <c r="CH95" s="28"/>
      <c r="CI95" s="28"/>
      <c r="CJ95" s="3"/>
      <c r="CK95" s="3"/>
      <c r="CL95" s="3"/>
      <c r="CM95" s="3"/>
      <c r="CN95" s="3"/>
      <c r="CO95" s="3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</row>
    <row r="96" spans="1:149" ht="7.5" customHeight="1">
      <c r="A96" s="334"/>
      <c r="B96" s="262"/>
      <c r="C96" s="263"/>
      <c r="D96" s="264"/>
      <c r="E96" s="192"/>
      <c r="F96" s="193"/>
      <c r="G96" s="194"/>
      <c r="H96" s="192"/>
      <c r="I96" s="193"/>
      <c r="J96" s="194"/>
      <c r="K96" s="192"/>
      <c r="L96" s="193"/>
      <c r="M96" s="200"/>
      <c r="N96" s="187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9"/>
      <c r="AF96" s="214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27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9"/>
      <c r="BU96" s="330"/>
      <c r="BV96" s="331"/>
      <c r="BW96" s="331"/>
      <c r="BX96" s="331"/>
      <c r="BY96" s="332"/>
      <c r="BZ96" s="206"/>
      <c r="CA96" s="207"/>
      <c r="CC96" s="3"/>
      <c r="CD96" s="28"/>
      <c r="CE96" s="28"/>
      <c r="CF96" s="28"/>
      <c r="CG96" s="28"/>
      <c r="CH96" s="28"/>
      <c r="CI96" s="28"/>
      <c r="CJ96" s="3"/>
      <c r="CK96" s="3"/>
      <c r="CL96" s="3"/>
      <c r="CM96" s="3"/>
      <c r="CN96" s="3"/>
      <c r="CO96" s="3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</row>
    <row r="97" spans="2:149" ht="7.5" customHeight="1">
      <c r="B97" s="181" t="s">
        <v>26</v>
      </c>
      <c r="C97" s="182"/>
      <c r="D97" s="183"/>
      <c r="E97" s="150"/>
      <c r="F97" s="151"/>
      <c r="G97" s="190"/>
      <c r="H97" s="150"/>
      <c r="I97" s="151"/>
      <c r="J97" s="190"/>
      <c r="K97" s="150"/>
      <c r="L97" s="151"/>
      <c r="M97" s="152"/>
      <c r="N97" s="159">
        <f>IF(B2=6,D6,IF(B2=5,"",IF(B2=4,"",IF(B2=3,"",""))))</f>
      </c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1"/>
      <c r="AF97" s="201" t="s">
        <v>2</v>
      </c>
      <c r="AG97" s="202"/>
      <c r="AH97" s="202"/>
      <c r="AI97" s="202"/>
      <c r="AJ97" s="202"/>
      <c r="AK97" s="202" t="s">
        <v>2</v>
      </c>
      <c r="AL97" s="202"/>
      <c r="AM97" s="202"/>
      <c r="AN97" s="202"/>
      <c r="AO97" s="202"/>
      <c r="AP97" s="202" t="s">
        <v>2</v>
      </c>
      <c r="AQ97" s="202"/>
      <c r="AR97" s="202"/>
      <c r="AS97" s="202"/>
      <c r="AT97" s="202"/>
      <c r="AU97" s="202" t="s">
        <v>2</v>
      </c>
      <c r="AV97" s="202"/>
      <c r="AW97" s="202"/>
      <c r="AX97" s="202"/>
      <c r="AY97" s="202"/>
      <c r="AZ97" s="202" t="s">
        <v>2</v>
      </c>
      <c r="BA97" s="202"/>
      <c r="BB97" s="202"/>
      <c r="BC97" s="202"/>
      <c r="BD97" s="202"/>
      <c r="BE97" s="235" t="str">
        <f>IF(BZ97=""," ",IF(LEFT(BZ97,1)="3",N97,N99))</f>
        <v> </v>
      </c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7"/>
      <c r="BU97" s="327">
        <f>IF(BZ97="","",VLOOKUP(BZ97,result,2,FALSE))</f>
      </c>
      <c r="BV97" s="328"/>
      <c r="BW97" s="328"/>
      <c r="BX97" s="328"/>
      <c r="BY97" s="329"/>
      <c r="BZ97" s="206"/>
      <c r="CA97" s="207"/>
      <c r="CC97" s="3"/>
      <c r="CD97" s="22">
        <f>IF(BE97=D29,1,0)</f>
        <v>0</v>
      </c>
      <c r="CE97" s="22">
        <f>IF(BE97=D32,1,0)</f>
        <v>0</v>
      </c>
      <c r="CF97" s="22">
        <f>IF(BE97=D35,1,0)</f>
        <v>0</v>
      </c>
      <c r="CG97" s="22">
        <f>IF(BE97=AP29,1,0)</f>
        <v>0</v>
      </c>
      <c r="CH97" s="22">
        <f>IF(BE97=AP32,1,0)</f>
        <v>0</v>
      </c>
      <c r="CI97" s="22">
        <f>IF(BE97=AP35,1,0)</f>
        <v>0</v>
      </c>
      <c r="CJ97" s="3"/>
      <c r="CK97" s="3"/>
      <c r="CL97" s="3"/>
      <c r="CM97" s="3"/>
      <c r="CN97" s="3"/>
      <c r="CO97" s="3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</row>
    <row r="98" spans="2:149" ht="7.5" customHeight="1">
      <c r="B98" s="181"/>
      <c r="C98" s="182"/>
      <c r="D98" s="183"/>
      <c r="E98" s="153"/>
      <c r="F98" s="154"/>
      <c r="G98" s="191"/>
      <c r="H98" s="153"/>
      <c r="I98" s="154"/>
      <c r="J98" s="191"/>
      <c r="K98" s="153"/>
      <c r="L98" s="154"/>
      <c r="M98" s="155"/>
      <c r="N98" s="159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1"/>
      <c r="AF98" s="203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224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6"/>
      <c r="BU98" s="218"/>
      <c r="BV98" s="219"/>
      <c r="BW98" s="219"/>
      <c r="BX98" s="219"/>
      <c r="BY98" s="220"/>
      <c r="BZ98" s="206"/>
      <c r="CA98" s="207"/>
      <c r="CC98" s="3"/>
      <c r="CD98" s="25">
        <f>IF(CD99=D29,1,0)</f>
        <v>0</v>
      </c>
      <c r="CE98" s="25">
        <f>IF(CD99=D32,1,0)</f>
        <v>0</v>
      </c>
      <c r="CF98" s="25">
        <f>IF(CD99=D35,1,0)</f>
        <v>0</v>
      </c>
      <c r="CG98" s="25">
        <f>IF(CD99=AP29,1,0)</f>
        <v>0</v>
      </c>
      <c r="CH98" s="25">
        <f>IF(CD99=AP32,1,0)</f>
        <v>0</v>
      </c>
      <c r="CI98" s="25">
        <f>IF(CD99=AP35,1,0)</f>
        <v>0</v>
      </c>
      <c r="CJ98" s="3"/>
      <c r="CK98" s="3"/>
      <c r="CL98" s="3"/>
      <c r="CM98" s="3"/>
      <c r="CN98" s="3"/>
      <c r="CO98" s="3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</row>
    <row r="99" spans="1:149" ht="7.5" customHeight="1">
      <c r="A99" s="333" t="s">
        <v>55</v>
      </c>
      <c r="B99" s="259" t="s">
        <v>52</v>
      </c>
      <c r="C99" s="260"/>
      <c r="D99" s="261"/>
      <c r="E99" s="153"/>
      <c r="F99" s="154"/>
      <c r="G99" s="191"/>
      <c r="H99" s="153"/>
      <c r="I99" s="154"/>
      <c r="J99" s="191"/>
      <c r="K99" s="153"/>
      <c r="L99" s="154"/>
      <c r="M99" s="155"/>
      <c r="N99" s="184">
        <f>IF(B2=6,D7,IF(B2=5,"",IF(B2=4,"",IF(B2=3,"",""))))</f>
      </c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6"/>
      <c r="AF99" s="203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224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6"/>
      <c r="BU99" s="218"/>
      <c r="BV99" s="219"/>
      <c r="BW99" s="219"/>
      <c r="BX99" s="219"/>
      <c r="BY99" s="220"/>
      <c r="BZ99" s="206"/>
      <c r="CA99" s="207"/>
      <c r="CC99" s="3"/>
      <c r="CD99" s="26" t="str">
        <f>IF(BZ97=""," ",IF(LEFT(BZ97,1)="3",N99,N97))</f>
        <v> </v>
      </c>
      <c r="CE99" s="27"/>
      <c r="CF99" s="27"/>
      <c r="CG99" s="27"/>
      <c r="CH99" s="28"/>
      <c r="CI99" s="28"/>
      <c r="CJ99" s="3"/>
      <c r="CK99" s="3"/>
      <c r="CL99" s="3"/>
      <c r="CM99" s="3"/>
      <c r="CN99" s="3"/>
      <c r="CO99" s="3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</row>
    <row r="100" spans="1:149" ht="7.5" customHeight="1">
      <c r="A100" s="334"/>
      <c r="B100" s="262"/>
      <c r="C100" s="263"/>
      <c r="D100" s="264"/>
      <c r="E100" s="192"/>
      <c r="F100" s="193"/>
      <c r="G100" s="194"/>
      <c r="H100" s="192"/>
      <c r="I100" s="193"/>
      <c r="J100" s="194"/>
      <c r="K100" s="192"/>
      <c r="L100" s="193"/>
      <c r="M100" s="200"/>
      <c r="N100" s="187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9"/>
      <c r="AF100" s="203"/>
      <c r="AG100" s="148"/>
      <c r="AH100" s="148"/>
      <c r="AI100" s="148"/>
      <c r="AJ100" s="14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27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9"/>
      <c r="BU100" s="330"/>
      <c r="BV100" s="331"/>
      <c r="BW100" s="331"/>
      <c r="BX100" s="331"/>
      <c r="BY100" s="332"/>
      <c r="BZ100" s="206"/>
      <c r="CA100" s="207"/>
      <c r="CC100" s="3"/>
      <c r="CD100" s="28"/>
      <c r="CE100" s="28"/>
      <c r="CF100" s="28"/>
      <c r="CG100" s="28"/>
      <c r="CH100" s="28"/>
      <c r="CI100" s="28"/>
      <c r="CJ100" s="3"/>
      <c r="CK100" s="3"/>
      <c r="CL100" s="3"/>
      <c r="CM100" s="3"/>
      <c r="CN100" s="3"/>
      <c r="CO100" s="3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</row>
    <row r="101" spans="2:149" ht="7.5" customHeight="1">
      <c r="B101" s="181" t="s">
        <v>28</v>
      </c>
      <c r="C101" s="182"/>
      <c r="D101" s="183"/>
      <c r="E101" s="150"/>
      <c r="F101" s="151"/>
      <c r="G101" s="190"/>
      <c r="H101" s="150"/>
      <c r="I101" s="151"/>
      <c r="J101" s="190"/>
      <c r="K101" s="150"/>
      <c r="L101" s="151"/>
      <c r="M101" s="152"/>
      <c r="N101" s="159">
        <f>IF(B2=6,D3,IF(B2=5,"",IF(B2=4,"",IF(B2=3,"",""))))</f>
      </c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1"/>
      <c r="AF101" s="201" t="s">
        <v>2</v>
      </c>
      <c r="AG101" s="202"/>
      <c r="AH101" s="202"/>
      <c r="AI101" s="202"/>
      <c r="AJ101" s="202"/>
      <c r="AK101" s="148" t="s">
        <v>2</v>
      </c>
      <c r="AL101" s="148"/>
      <c r="AM101" s="148"/>
      <c r="AN101" s="148"/>
      <c r="AO101" s="148"/>
      <c r="AP101" s="148" t="s">
        <v>2</v>
      </c>
      <c r="AQ101" s="148"/>
      <c r="AR101" s="148"/>
      <c r="AS101" s="148"/>
      <c r="AT101" s="148"/>
      <c r="AU101" s="148" t="s">
        <v>2</v>
      </c>
      <c r="AV101" s="148"/>
      <c r="AW101" s="148"/>
      <c r="AX101" s="148"/>
      <c r="AY101" s="148"/>
      <c r="AZ101" s="148" t="s">
        <v>2</v>
      </c>
      <c r="BA101" s="148"/>
      <c r="BB101" s="148"/>
      <c r="BC101" s="148"/>
      <c r="BD101" s="148"/>
      <c r="BE101" s="224" t="str">
        <f>IF(BZ101=""," ",IF(LEFT(BZ101,1)="3",N101,N103))</f>
        <v> </v>
      </c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6"/>
      <c r="BU101" s="218">
        <f>IF(BZ101="","",VLOOKUP(BZ101,result,2,FALSE))</f>
      </c>
      <c r="BV101" s="219"/>
      <c r="BW101" s="219"/>
      <c r="BX101" s="219"/>
      <c r="BY101" s="220"/>
      <c r="BZ101" s="206"/>
      <c r="CA101" s="207"/>
      <c r="CC101" s="3"/>
      <c r="CD101" s="22">
        <f>IF(BE101=D29,1,0)</f>
        <v>0</v>
      </c>
      <c r="CE101" s="22">
        <f>IF(BE101=D32,1,0)</f>
        <v>0</v>
      </c>
      <c r="CF101" s="22">
        <f>IF(BE101=D35,1,0)</f>
        <v>0</v>
      </c>
      <c r="CG101" s="22">
        <f>IF(BE101=AP29,1,0)</f>
        <v>0</v>
      </c>
      <c r="CH101" s="22">
        <f>IF(BE101=AP32,1,0)</f>
        <v>0</v>
      </c>
      <c r="CI101" s="22">
        <f>IF(BE101=AP35,1,0)</f>
        <v>0</v>
      </c>
      <c r="CJ101" s="3"/>
      <c r="CK101" s="3"/>
      <c r="CL101" s="3"/>
      <c r="CM101" s="3"/>
      <c r="CN101" s="3"/>
      <c r="CO101" s="3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</row>
    <row r="102" spans="2:149" ht="7.5" customHeight="1">
      <c r="B102" s="181"/>
      <c r="C102" s="182"/>
      <c r="D102" s="183"/>
      <c r="E102" s="153"/>
      <c r="F102" s="154"/>
      <c r="G102" s="191"/>
      <c r="H102" s="153"/>
      <c r="I102" s="154"/>
      <c r="J102" s="191"/>
      <c r="K102" s="153"/>
      <c r="L102" s="154"/>
      <c r="M102" s="155"/>
      <c r="N102" s="159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1"/>
      <c r="AF102" s="203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224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6"/>
      <c r="BU102" s="218"/>
      <c r="BV102" s="219"/>
      <c r="BW102" s="219"/>
      <c r="BX102" s="219"/>
      <c r="BY102" s="220"/>
      <c r="BZ102" s="206"/>
      <c r="CA102" s="207"/>
      <c r="CC102" s="3"/>
      <c r="CD102" s="25">
        <f>IF(CD103=D29,1,0)</f>
        <v>0</v>
      </c>
      <c r="CE102" s="25">
        <f>IF(CD103=D32,1,0)</f>
        <v>0</v>
      </c>
      <c r="CF102" s="25">
        <f>IF(CD103=D35,1,0)</f>
        <v>0</v>
      </c>
      <c r="CG102" s="25">
        <f>IF(CD103=AP29,1,0)</f>
        <v>0</v>
      </c>
      <c r="CH102" s="25">
        <f>IF(CD103=AP32,1,0)</f>
        <v>0</v>
      </c>
      <c r="CI102" s="25">
        <f>IF(CD103=AP35,1,0)</f>
        <v>0</v>
      </c>
      <c r="CJ102" s="3"/>
      <c r="CK102" s="3"/>
      <c r="CL102" s="3"/>
      <c r="CM102" s="3"/>
      <c r="CN102" s="3"/>
      <c r="CO102" s="3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</row>
    <row r="103" spans="1:149" ht="7.5" customHeight="1">
      <c r="A103" s="333" t="s">
        <v>55</v>
      </c>
      <c r="B103" s="259" t="s">
        <v>47</v>
      </c>
      <c r="C103" s="260"/>
      <c r="D103" s="261"/>
      <c r="E103" s="153"/>
      <c r="F103" s="154"/>
      <c r="G103" s="191"/>
      <c r="H103" s="153"/>
      <c r="I103" s="154"/>
      <c r="J103" s="191"/>
      <c r="K103" s="153"/>
      <c r="L103" s="154"/>
      <c r="M103" s="155"/>
      <c r="N103" s="184">
        <f>IF(B2=6,D4,IF(B2=5,"",IF(B2=4,"",IF(B2=3,"",""))))</f>
      </c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10"/>
      <c r="AF103" s="203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224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6"/>
      <c r="BU103" s="218"/>
      <c r="BV103" s="219"/>
      <c r="BW103" s="219"/>
      <c r="BX103" s="219"/>
      <c r="BY103" s="220"/>
      <c r="BZ103" s="206"/>
      <c r="CA103" s="207"/>
      <c r="CC103" s="3"/>
      <c r="CD103" s="26" t="str">
        <f>IF(BZ101=""," ",IF(LEFT(BZ101,1)="3",N103,N101))</f>
        <v> </v>
      </c>
      <c r="CE103" s="27"/>
      <c r="CF103" s="27"/>
      <c r="CG103" s="27"/>
      <c r="CH103" s="28"/>
      <c r="CI103" s="28"/>
      <c r="CJ103" s="3"/>
      <c r="CK103" s="3"/>
      <c r="CL103" s="3"/>
      <c r="CM103" s="3"/>
      <c r="CN103" s="3"/>
      <c r="CO103" s="3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</row>
    <row r="104" spans="1:149" ht="7.5" customHeight="1">
      <c r="A104" s="334"/>
      <c r="B104" s="335"/>
      <c r="C104" s="336"/>
      <c r="D104" s="337"/>
      <c r="E104" s="156"/>
      <c r="F104" s="157"/>
      <c r="G104" s="205"/>
      <c r="H104" s="156"/>
      <c r="I104" s="157"/>
      <c r="J104" s="205"/>
      <c r="K104" s="156"/>
      <c r="L104" s="157"/>
      <c r="M104" s="158"/>
      <c r="N104" s="211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3"/>
      <c r="AF104" s="204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324"/>
      <c r="BF104" s="325"/>
      <c r="BG104" s="325"/>
      <c r="BH104" s="325"/>
      <c r="BI104" s="325"/>
      <c r="BJ104" s="325"/>
      <c r="BK104" s="325"/>
      <c r="BL104" s="325"/>
      <c r="BM104" s="325"/>
      <c r="BN104" s="325"/>
      <c r="BO104" s="325"/>
      <c r="BP104" s="325"/>
      <c r="BQ104" s="325"/>
      <c r="BR104" s="325"/>
      <c r="BS104" s="325"/>
      <c r="BT104" s="326"/>
      <c r="BU104" s="321"/>
      <c r="BV104" s="322"/>
      <c r="BW104" s="322"/>
      <c r="BX104" s="322"/>
      <c r="BY104" s="323"/>
      <c r="BZ104" s="206"/>
      <c r="CA104" s="207"/>
      <c r="CC104" s="3"/>
      <c r="CD104" s="28"/>
      <c r="CE104" s="28"/>
      <c r="CF104" s="28"/>
      <c r="CG104" s="28"/>
      <c r="CH104" s="28"/>
      <c r="CI104" s="28"/>
      <c r="CJ104" s="3"/>
      <c r="CK104" s="3"/>
      <c r="CL104" s="3"/>
      <c r="CM104" s="3"/>
      <c r="CN104" s="3"/>
      <c r="CO104" s="3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</row>
    <row r="105" spans="2:149" ht="6.7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"/>
      <c r="CD105" s="174">
        <f aca="true" t="shared" si="0" ref="CD105:CI105">CD45+CD49+CD53+CD57+CD61+CD65+CD69+CD73+CD77+CD81+CD85+CD89+CD93+CD97+CD101</f>
        <v>0</v>
      </c>
      <c r="CE105" s="174">
        <f t="shared" si="0"/>
        <v>0</v>
      </c>
      <c r="CF105" s="174">
        <f t="shared" si="0"/>
        <v>0</v>
      </c>
      <c r="CG105" s="174">
        <f t="shared" si="0"/>
        <v>0</v>
      </c>
      <c r="CH105" s="174">
        <f t="shared" si="0"/>
        <v>0</v>
      </c>
      <c r="CI105" s="174">
        <f t="shared" si="0"/>
        <v>0</v>
      </c>
      <c r="CJ105" s="3"/>
      <c r="CK105" s="3"/>
      <c r="CL105" s="3"/>
      <c r="CM105" s="3"/>
      <c r="CN105" s="3"/>
      <c r="CO105" s="3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</row>
    <row r="106" spans="2:149" ht="6.7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"/>
      <c r="CD106" s="174"/>
      <c r="CE106" s="174"/>
      <c r="CF106" s="174"/>
      <c r="CG106" s="174"/>
      <c r="CH106" s="174"/>
      <c r="CI106" s="174"/>
      <c r="CJ106" s="3"/>
      <c r="CK106" s="3"/>
      <c r="CL106" s="3"/>
      <c r="CM106" s="3"/>
      <c r="CN106" s="3"/>
      <c r="CO106" s="3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</row>
    <row r="107" spans="2:149" ht="13.5" customHeight="1">
      <c r="B107" s="31"/>
      <c r="C107" s="31"/>
      <c r="D107" s="31"/>
      <c r="E107" s="31"/>
      <c r="F107" s="31"/>
      <c r="G107" s="32" t="s">
        <v>46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4"/>
      <c r="AG107" s="31"/>
      <c r="AH107" s="136" t="s">
        <v>36</v>
      </c>
      <c r="AI107" s="137"/>
      <c r="AJ107" s="138"/>
      <c r="AK107" s="136" t="s">
        <v>37</v>
      </c>
      <c r="AL107" s="137"/>
      <c r="AM107" s="138"/>
      <c r="AN107" s="136" t="s">
        <v>38</v>
      </c>
      <c r="AO107" s="137"/>
      <c r="AP107" s="138"/>
      <c r="AQ107" s="139" t="s">
        <v>82</v>
      </c>
      <c r="AR107" s="140"/>
      <c r="AS107" s="141"/>
      <c r="AT107" s="136" t="s">
        <v>39</v>
      </c>
      <c r="AU107" s="137"/>
      <c r="AV107" s="138"/>
      <c r="AW107" s="142" t="s">
        <v>40</v>
      </c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4"/>
      <c r="BZ107" s="30"/>
      <c r="CA107" s="30"/>
      <c r="CB107" s="30"/>
      <c r="CC107" s="3"/>
      <c r="CD107" s="174">
        <f aca="true" t="shared" si="1" ref="CD107:CI107">CD46+CD50+CD54+CD58+CD62+CD66+CD70+CD74+CD78+CD82+CD86+CD90+CD94+CD98+CD102</f>
        <v>0</v>
      </c>
      <c r="CE107" s="174">
        <f t="shared" si="1"/>
        <v>0</v>
      </c>
      <c r="CF107" s="174">
        <f t="shared" si="1"/>
        <v>0</v>
      </c>
      <c r="CG107" s="174">
        <f t="shared" si="1"/>
        <v>0</v>
      </c>
      <c r="CH107" s="174">
        <f t="shared" si="1"/>
        <v>0</v>
      </c>
      <c r="CI107" s="174">
        <f t="shared" si="1"/>
        <v>0</v>
      </c>
      <c r="CJ107" s="3"/>
      <c r="CK107" s="3"/>
      <c r="CL107" s="3"/>
      <c r="CM107" s="3"/>
      <c r="CN107" s="3"/>
      <c r="CO107" s="3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</row>
    <row r="108" spans="2:149" ht="13.5" customHeight="1">
      <c r="B108" s="31"/>
      <c r="C108" s="31"/>
      <c r="D108" s="31"/>
      <c r="E108" s="31"/>
      <c r="F108" s="31"/>
      <c r="G108" s="165">
        <f aca="true" t="shared" si="2" ref="G108:G113">IF(AH108&lt;&gt;"",RANK(AT108,$AT$108:$AT$113),"")</f>
      </c>
      <c r="H108" s="166"/>
      <c r="I108" s="166"/>
      <c r="J108" s="167"/>
      <c r="K108" s="35" t="str">
        <f>IF(D29&lt;&gt;"",D29&amp;"   ("&amp;V29&amp;")","")</f>
        <v>Joel Rubio   (CTT Borges)</v>
      </c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7"/>
      <c r="AG108" s="38"/>
      <c r="AH108" s="162">
        <f aca="true" t="shared" si="3" ref="AH108:AH113">IF(SUM(AK108:AP109)=0,"",SUM(AK108:AN108))</f>
      </c>
      <c r="AI108" s="163"/>
      <c r="AJ108" s="164"/>
      <c r="AK108" s="162">
        <f>IF(CD105+CD107=0,"",CD105)</f>
      </c>
      <c r="AL108" s="163"/>
      <c r="AM108" s="164"/>
      <c r="AN108" s="162">
        <f>IF(CD105+CD107=0,"",CD107)</f>
      </c>
      <c r="AO108" s="163"/>
      <c r="AP108" s="164"/>
      <c r="AQ108" s="175"/>
      <c r="AR108" s="176"/>
      <c r="AS108" s="177"/>
      <c r="AT108" s="162">
        <f aca="true" t="shared" si="4" ref="AT108:AT113">IF(AH108&lt;&gt;"",AK108*2+AN108-AQ108,"")</f>
      </c>
      <c r="AU108" s="163"/>
      <c r="AV108" s="164"/>
      <c r="AW108" s="168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70"/>
      <c r="BZ108" s="30"/>
      <c r="CA108" s="30"/>
      <c r="CB108" s="30"/>
      <c r="CC108" s="3"/>
      <c r="CD108" s="174"/>
      <c r="CE108" s="174"/>
      <c r="CF108" s="174"/>
      <c r="CG108" s="174"/>
      <c r="CH108" s="174"/>
      <c r="CI108" s="174"/>
      <c r="CJ108" s="3"/>
      <c r="CK108" s="3"/>
      <c r="CL108" s="3"/>
      <c r="CM108" s="3"/>
      <c r="CN108" s="3"/>
      <c r="CO108" s="3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</row>
    <row r="109" spans="2:149" ht="13.5" customHeight="1">
      <c r="B109" s="31"/>
      <c r="C109" s="31"/>
      <c r="D109" s="31"/>
      <c r="E109" s="31"/>
      <c r="F109" s="31"/>
      <c r="G109" s="165">
        <f t="shared" si="2"/>
      </c>
      <c r="H109" s="166"/>
      <c r="I109" s="166"/>
      <c r="J109" s="167"/>
      <c r="K109" s="35" t="str">
        <f>IF(D32&lt;&gt;"",D32&amp;"   ("&amp;V32&amp;")","")</f>
        <v>Hervé Claret   (CTT Borges)</v>
      </c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7"/>
      <c r="AG109" s="38"/>
      <c r="AH109" s="162">
        <f t="shared" si="3"/>
      </c>
      <c r="AI109" s="163"/>
      <c r="AJ109" s="164"/>
      <c r="AK109" s="162">
        <f>IF(CE105+CE107=0,"",CE105)</f>
      </c>
      <c r="AL109" s="163"/>
      <c r="AM109" s="164"/>
      <c r="AN109" s="162">
        <f>IF(CE105+CE107=0,"",CE107)</f>
      </c>
      <c r="AO109" s="163"/>
      <c r="AP109" s="164"/>
      <c r="AQ109" s="175"/>
      <c r="AR109" s="176"/>
      <c r="AS109" s="177"/>
      <c r="AT109" s="162">
        <f t="shared" si="4"/>
      </c>
      <c r="AU109" s="163"/>
      <c r="AV109" s="164"/>
      <c r="AW109" s="168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70"/>
      <c r="BZ109" s="30"/>
      <c r="CA109" s="30"/>
      <c r="CB109" s="30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</row>
    <row r="110" spans="2:149" ht="13.5" customHeight="1">
      <c r="B110" s="31"/>
      <c r="C110" s="31"/>
      <c r="D110" s="31"/>
      <c r="E110" s="31"/>
      <c r="F110" s="31"/>
      <c r="G110" s="165">
        <f t="shared" si="2"/>
      </c>
      <c r="H110" s="166"/>
      <c r="I110" s="166"/>
      <c r="J110" s="167"/>
      <c r="K110" s="35" t="str">
        <f>IF(D35&lt;&gt;"",D35&amp;"   ("&amp;V35&amp;")","")</f>
        <v>Laura Magriñà   (CTT Borges)</v>
      </c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7"/>
      <c r="AG110" s="38"/>
      <c r="AH110" s="162">
        <f t="shared" si="3"/>
      </c>
      <c r="AI110" s="163"/>
      <c r="AJ110" s="164"/>
      <c r="AK110" s="162">
        <f>IF(CF105+CF107=0,"",CF105)</f>
      </c>
      <c r="AL110" s="163"/>
      <c r="AM110" s="164"/>
      <c r="AN110" s="162">
        <f>IF(CF105+CF107=0,"",CF107)</f>
      </c>
      <c r="AO110" s="163"/>
      <c r="AP110" s="164"/>
      <c r="AQ110" s="175"/>
      <c r="AR110" s="176"/>
      <c r="AS110" s="177"/>
      <c r="AT110" s="162">
        <f t="shared" si="4"/>
      </c>
      <c r="AU110" s="163"/>
      <c r="AV110" s="164"/>
      <c r="AW110" s="168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70"/>
      <c r="BZ110" s="30"/>
      <c r="CA110" s="30"/>
      <c r="CB110" s="30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</row>
    <row r="111" spans="2:149" ht="13.5" customHeight="1">
      <c r="B111" s="31"/>
      <c r="C111" s="31"/>
      <c r="D111" s="31"/>
      <c r="E111" s="31"/>
      <c r="F111" s="31"/>
      <c r="G111" s="165">
        <f t="shared" si="2"/>
      </c>
      <c r="H111" s="166"/>
      <c r="I111" s="166"/>
      <c r="J111" s="167"/>
      <c r="K111" s="35" t="str">
        <f>IF(AP29&lt;&gt;"",AP29&amp;"   ("&amp;BH29&amp;")","")</f>
        <v>Nel Vilella   (CTT Borges)</v>
      </c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7"/>
      <c r="AG111" s="38"/>
      <c r="AH111" s="162">
        <f t="shared" si="3"/>
      </c>
      <c r="AI111" s="163"/>
      <c r="AJ111" s="164"/>
      <c r="AK111" s="162">
        <f>IF(CG105+CG107=0,"",CG105)</f>
      </c>
      <c r="AL111" s="163"/>
      <c r="AM111" s="164"/>
      <c r="AN111" s="162">
        <f>IF(CG105+CG107=0,"",CG107)</f>
      </c>
      <c r="AO111" s="163"/>
      <c r="AP111" s="164"/>
      <c r="AQ111" s="175"/>
      <c r="AR111" s="176"/>
      <c r="AS111" s="177"/>
      <c r="AT111" s="162">
        <f t="shared" si="4"/>
      </c>
      <c r="AU111" s="163"/>
      <c r="AV111" s="164"/>
      <c r="AW111" s="168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70"/>
      <c r="BZ111" s="30"/>
      <c r="CA111" s="30"/>
      <c r="CB111" s="30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</row>
    <row r="112" spans="2:149" ht="13.5" customHeight="1">
      <c r="B112" s="31"/>
      <c r="C112" s="31"/>
      <c r="D112" s="31"/>
      <c r="E112" s="31"/>
      <c r="F112" s="31"/>
      <c r="G112" s="165">
        <f t="shared" si="2"/>
      </c>
      <c r="H112" s="166"/>
      <c r="I112" s="166"/>
      <c r="J112" s="167"/>
      <c r="K112" s="35" t="str">
        <f>IF(AP32&lt;&gt;"",AP32&amp;"   ("&amp;BH32&amp;")","")</f>
        <v>Marc Martínez   (CTT Encamp)</v>
      </c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7"/>
      <c r="AG112" s="38"/>
      <c r="AH112" s="162">
        <f t="shared" si="3"/>
      </c>
      <c r="AI112" s="163"/>
      <c r="AJ112" s="164"/>
      <c r="AK112" s="162">
        <f>IF(CH105+CH107=0,"",CH105)</f>
      </c>
      <c r="AL112" s="163"/>
      <c r="AM112" s="164"/>
      <c r="AN112" s="162">
        <f>IF(CH105+CH107=0,"",CH107)</f>
      </c>
      <c r="AO112" s="163"/>
      <c r="AP112" s="164"/>
      <c r="AQ112" s="175"/>
      <c r="AR112" s="176"/>
      <c r="AS112" s="177"/>
      <c r="AT112" s="162">
        <f t="shared" si="4"/>
      </c>
      <c r="AU112" s="163"/>
      <c r="AV112" s="164"/>
      <c r="AW112" s="168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70"/>
      <c r="BZ112" s="30"/>
      <c r="CA112" s="30"/>
      <c r="CB112" s="30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</row>
    <row r="113" spans="2:149" ht="13.5" customHeight="1">
      <c r="B113" s="31"/>
      <c r="C113" s="31"/>
      <c r="D113" s="31"/>
      <c r="E113" s="31"/>
      <c r="F113" s="31"/>
      <c r="G113" s="165">
        <f t="shared" si="2"/>
      </c>
      <c r="H113" s="166"/>
      <c r="I113" s="166"/>
      <c r="J113" s="167"/>
      <c r="K113" s="35">
        <f>IF(AP35&lt;&gt;"",AP35&amp;"   ("&amp;BH35&amp;")","")</f>
      </c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7"/>
      <c r="AG113" s="38"/>
      <c r="AH113" s="162">
        <f t="shared" si="3"/>
      </c>
      <c r="AI113" s="163"/>
      <c r="AJ113" s="164"/>
      <c r="AK113" s="162">
        <f>IF(CI105+CI107=0,"",CI105)</f>
      </c>
      <c r="AL113" s="163"/>
      <c r="AM113" s="164"/>
      <c r="AN113" s="162">
        <f>IF(CI105+CI107=0,"",CI107)</f>
      </c>
      <c r="AO113" s="163"/>
      <c r="AP113" s="164"/>
      <c r="AQ113" s="175"/>
      <c r="AR113" s="176"/>
      <c r="AS113" s="177"/>
      <c r="AT113" s="162">
        <f t="shared" si="4"/>
      </c>
      <c r="AU113" s="163"/>
      <c r="AV113" s="164"/>
      <c r="AW113" s="171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3"/>
      <c r="BZ113" s="30"/>
      <c r="CA113" s="30"/>
      <c r="CB113" s="30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</row>
    <row r="114" spans="1:149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</row>
    <row r="115" spans="1:149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</row>
    <row r="116" spans="1:149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</row>
    <row r="117" spans="1:149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</row>
    <row r="118" spans="1:149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</row>
    <row r="119" spans="1:14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</row>
    <row r="120" spans="1:149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</row>
    <row r="121" spans="1:149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</row>
    <row r="122" spans="1:149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</row>
    <row r="123" spans="1:149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</row>
    <row r="124" spans="1:149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</row>
    <row r="125" spans="1:149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</row>
    <row r="126" spans="1:149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</row>
    <row r="127" spans="1:149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</row>
    <row r="128" spans="2:149" ht="12.75" customHeight="1">
      <c r="B128" s="31"/>
      <c r="C128" s="31"/>
      <c r="D128" s="31"/>
      <c r="E128" s="31"/>
      <c r="F128" s="3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39"/>
      <c r="AU128" s="31"/>
      <c r="AV128" s="31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</row>
    <row r="129" spans="3:149" ht="12.7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</row>
    <row r="130" spans="89:149" ht="12.75" customHeight="1"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</row>
    <row r="131" spans="89:149" ht="6.75" customHeight="1"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</row>
    <row r="132" spans="89:149" ht="6.75" customHeight="1"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</row>
    <row r="133" spans="89:149" ht="6.75" customHeight="1"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</row>
    <row r="134" spans="89:149" ht="6.75" customHeight="1"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</row>
    <row r="135" spans="89:149" ht="6.75" customHeight="1"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</row>
    <row r="136" spans="89:149" ht="6.75" customHeight="1"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</row>
    <row r="137" spans="89:149" ht="6.75" customHeight="1"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</row>
    <row r="138" spans="89:149" ht="6.75" customHeight="1"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</row>
    <row r="139" spans="89:149" ht="6.75" customHeight="1"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</row>
    <row r="140" spans="89:149" ht="6.75" customHeight="1"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</row>
    <row r="141" spans="89:149" ht="6.75" customHeight="1"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</row>
    <row r="142" spans="89:149" ht="6.75" customHeight="1"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</row>
    <row r="143" spans="89:149" ht="6.75" customHeight="1"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</row>
    <row r="144" spans="89:149" ht="6.75" customHeight="1"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</row>
    <row r="145" spans="89:149" ht="6.75" customHeight="1"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</row>
    <row r="146" spans="89:149" ht="6.75" customHeight="1"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</row>
    <row r="147" spans="89:149" ht="6.75" customHeight="1"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</row>
    <row r="148" spans="81:86" ht="6.75" customHeight="1">
      <c r="CC148" s="30"/>
      <c r="CD148" s="30"/>
      <c r="CE148" s="31"/>
      <c r="CF148" s="31"/>
      <c r="CG148" s="5"/>
      <c r="CH148" s="5"/>
    </row>
    <row r="149" spans="81:86" ht="6.75" customHeight="1">
      <c r="CC149" s="30"/>
      <c r="CD149" s="30"/>
      <c r="CE149" s="31"/>
      <c r="CF149" s="31"/>
      <c r="CG149" s="5"/>
      <c r="CH149" s="5"/>
    </row>
    <row r="150" spans="81:86" ht="6.75" customHeight="1">
      <c r="CC150" s="30"/>
      <c r="CD150" s="30"/>
      <c r="CE150" s="31"/>
      <c r="CF150" s="31"/>
      <c r="CG150" s="5"/>
      <c r="CH150" s="5"/>
    </row>
    <row r="151" spans="81:86" ht="6.75" customHeight="1">
      <c r="CC151" s="30"/>
      <c r="CD151" s="30"/>
      <c r="CE151" s="31"/>
      <c r="CF151" s="31"/>
      <c r="CG151" s="5"/>
      <c r="CH151" s="5"/>
    </row>
    <row r="152" spans="1:88" s="20" customFormat="1" ht="6.75" customHeight="1">
      <c r="A152" s="5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30"/>
      <c r="CD152" s="30"/>
      <c r="CE152" s="31"/>
      <c r="CF152" s="31"/>
      <c r="CG152" s="5"/>
      <c r="CH152" s="5"/>
      <c r="CI152" s="5"/>
      <c r="CJ152" s="5"/>
    </row>
    <row r="153" spans="1:88" s="20" customFormat="1" ht="6.75" customHeight="1">
      <c r="A153" s="5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5"/>
      <c r="CH153" s="5"/>
      <c r="CI153" s="5"/>
      <c r="CJ153" s="5"/>
    </row>
    <row r="154" spans="1:88" s="20" customFormat="1" ht="6.75" customHeight="1">
      <c r="A154" s="5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5"/>
      <c r="CH154" s="5"/>
      <c r="CI154" s="5"/>
      <c r="CJ154" s="5"/>
    </row>
    <row r="155" spans="1:88" s="20" customFormat="1" ht="6.75" customHeight="1">
      <c r="A155" s="5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5"/>
      <c r="CH155" s="5"/>
      <c r="CI155" s="5"/>
      <c r="CJ155" s="5"/>
    </row>
    <row r="156" spans="1:88" s="20" customFormat="1" ht="6.75" customHeight="1">
      <c r="A156" s="5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5"/>
      <c r="CH156" s="5"/>
      <c r="CI156" s="5"/>
      <c r="CJ156" s="5"/>
    </row>
    <row r="157" spans="1:88" s="20" customFormat="1" ht="6.75" customHeight="1">
      <c r="A157" s="5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5"/>
      <c r="CH157" s="5"/>
      <c r="CI157" s="5"/>
      <c r="CJ157" s="5"/>
    </row>
    <row r="158" spans="1:88" s="20" customFormat="1" ht="6.75" customHeight="1">
      <c r="A158" s="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5"/>
      <c r="CH158" s="5"/>
      <c r="CI158" s="5"/>
      <c r="CJ158" s="5"/>
    </row>
    <row r="159" spans="1:86" s="20" customFormat="1" ht="6.75" customHeight="1">
      <c r="A159" s="5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31"/>
      <c r="CE159" s="31"/>
      <c r="CF159" s="31"/>
      <c r="CG159" s="31"/>
      <c r="CH159" s="31"/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spans="1:86" s="20" customFormat="1" ht="12.75" customHeight="1">
      <c r="A211" s="5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31"/>
      <c r="CE211" s="31"/>
      <c r="CF211" s="31"/>
      <c r="CG211" s="31"/>
      <c r="CH211" s="31"/>
    </row>
    <row r="212" spans="1:86" s="20" customFormat="1" ht="12.75" customHeight="1">
      <c r="A212" s="5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31"/>
      <c r="CE212" s="31"/>
      <c r="CF212" s="31"/>
      <c r="CG212" s="31"/>
      <c r="CH212" s="31"/>
    </row>
    <row r="213" spans="1:86" s="20" customFormat="1" ht="12.75" customHeight="1">
      <c r="A213" s="5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31"/>
      <c r="CE213" s="31"/>
      <c r="CF213" s="31"/>
      <c r="CG213" s="31"/>
      <c r="CH213" s="31"/>
    </row>
    <row r="214" spans="1:86" s="20" customFormat="1" ht="12.75" customHeight="1">
      <c r="A214" s="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31"/>
      <c r="CE214" s="31"/>
      <c r="CF214" s="31"/>
      <c r="CG214" s="31"/>
      <c r="CH214" s="31"/>
    </row>
    <row r="215" spans="1:86" s="20" customFormat="1" ht="12.75" customHeight="1">
      <c r="A215" s="5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31"/>
      <c r="CE215" s="31"/>
      <c r="CF215" s="31"/>
      <c r="CG215" s="31"/>
      <c r="CH215" s="31"/>
    </row>
    <row r="216" spans="1:86" s="20" customFormat="1" ht="12.75" customHeight="1">
      <c r="A216" s="5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31"/>
      <c r="CE216" s="31"/>
      <c r="CF216" s="31"/>
      <c r="CG216" s="31"/>
      <c r="CH216" s="31"/>
    </row>
    <row r="217" spans="1:86" s="20" customFormat="1" ht="12.75" customHeight="1">
      <c r="A217" s="5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31"/>
      <c r="CE217" s="31"/>
      <c r="CF217" s="31"/>
      <c r="CG217" s="31"/>
      <c r="CH217" s="31"/>
    </row>
    <row r="218" spans="1:86" s="20" customFormat="1" ht="12.75" customHeight="1">
      <c r="A218" s="5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31"/>
      <c r="CE218" s="31"/>
      <c r="CF218" s="31"/>
      <c r="CG218" s="31"/>
      <c r="CH218" s="31"/>
    </row>
    <row r="219" spans="1:86" s="20" customFormat="1" ht="12.75" customHeight="1">
      <c r="A219" s="5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31"/>
      <c r="CE219" s="31"/>
      <c r="CF219" s="31"/>
      <c r="CG219" s="31"/>
      <c r="CH219" s="31"/>
    </row>
    <row r="220" spans="1:86" s="20" customFormat="1" ht="12.75" customHeight="1">
      <c r="A220" s="5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31"/>
      <c r="CE220" s="31"/>
      <c r="CF220" s="31"/>
      <c r="CG220" s="31"/>
      <c r="CH220" s="31"/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</sheetData>
  <sheetProtection selectLockedCells="1" selectUnlockedCells="1"/>
  <mergeCells count="427">
    <mergeCell ref="BZ42:CB43"/>
    <mergeCell ref="BS12:BY12"/>
    <mergeCell ref="AT111:AV111"/>
    <mergeCell ref="B103:D104"/>
    <mergeCell ref="B91:D92"/>
    <mergeCell ref="B93:D94"/>
    <mergeCell ref="B95:D96"/>
    <mergeCell ref="B97:D98"/>
    <mergeCell ref="B89:D90"/>
    <mergeCell ref="BH32:BY34"/>
    <mergeCell ref="AT112:AV112"/>
    <mergeCell ref="AT113:AV113"/>
    <mergeCell ref="Q12:BF12"/>
    <mergeCell ref="Q13:BF13"/>
    <mergeCell ref="Q14:BF14"/>
    <mergeCell ref="Q15:BF15"/>
    <mergeCell ref="AT107:AV107"/>
    <mergeCell ref="AT108:AV108"/>
    <mergeCell ref="AT109:AV109"/>
    <mergeCell ref="AT110:AV110"/>
    <mergeCell ref="AY2:CC2"/>
    <mergeCell ref="AN2:AW2"/>
    <mergeCell ref="AN3:AW3"/>
    <mergeCell ref="BN3:BW3"/>
    <mergeCell ref="AY3:BM3"/>
    <mergeCell ref="BX3:CC3"/>
    <mergeCell ref="B25:H26"/>
    <mergeCell ref="B22:I23"/>
    <mergeCell ref="AN4:AW4"/>
    <mergeCell ref="AY4:CC4"/>
    <mergeCell ref="AN5:AW5"/>
    <mergeCell ref="BU5:BY5"/>
    <mergeCell ref="AN8:AW8"/>
    <mergeCell ref="AY5:BC5"/>
    <mergeCell ref="D10:CB10"/>
    <mergeCell ref="AU21:AY23"/>
    <mergeCell ref="B101:D102"/>
    <mergeCell ref="B81:D82"/>
    <mergeCell ref="E83:G84"/>
    <mergeCell ref="B85:D86"/>
    <mergeCell ref="B87:D88"/>
    <mergeCell ref="B83:D84"/>
    <mergeCell ref="B99:D100"/>
    <mergeCell ref="E101:G104"/>
    <mergeCell ref="AN7:AW7"/>
    <mergeCell ref="AY7:CC7"/>
    <mergeCell ref="T18:AQ20"/>
    <mergeCell ref="B19:S20"/>
    <mergeCell ref="V3:AM3"/>
    <mergeCell ref="D3:U3"/>
    <mergeCell ref="BR18:BY20"/>
    <mergeCell ref="V7:AM7"/>
    <mergeCell ref="B5:C5"/>
    <mergeCell ref="D5:U5"/>
    <mergeCell ref="A99:A100"/>
    <mergeCell ref="A87:A88"/>
    <mergeCell ref="A91:A92"/>
    <mergeCell ref="A95:A96"/>
    <mergeCell ref="BJ5:BN5"/>
    <mergeCell ref="BO5:BT5"/>
    <mergeCell ref="D29:U31"/>
    <mergeCell ref="AY8:BJ8"/>
    <mergeCell ref="AN6:AW6"/>
    <mergeCell ref="AY6:CC6"/>
    <mergeCell ref="A103:A104"/>
    <mergeCell ref="B73:D74"/>
    <mergeCell ref="E73:G74"/>
    <mergeCell ref="B75:D76"/>
    <mergeCell ref="E75:G76"/>
    <mergeCell ref="B77:D78"/>
    <mergeCell ref="E77:G78"/>
    <mergeCell ref="B79:D80"/>
    <mergeCell ref="E79:G80"/>
    <mergeCell ref="A75:A76"/>
    <mergeCell ref="BE73:BT76"/>
    <mergeCell ref="BE61:BT64"/>
    <mergeCell ref="AZ81:BD84"/>
    <mergeCell ref="AU73:AY76"/>
    <mergeCell ref="AZ89:BD92"/>
    <mergeCell ref="AU77:AY80"/>
    <mergeCell ref="AZ73:BD76"/>
    <mergeCell ref="AZ77:BD80"/>
    <mergeCell ref="AU97:AY100"/>
    <mergeCell ref="BE93:BT96"/>
    <mergeCell ref="BE97:BT100"/>
    <mergeCell ref="BU77:BY80"/>
    <mergeCell ref="BU97:BY100"/>
    <mergeCell ref="BU89:BY92"/>
    <mergeCell ref="BU81:BY84"/>
    <mergeCell ref="BE89:BT92"/>
    <mergeCell ref="AK61:AO64"/>
    <mergeCell ref="K55:M56"/>
    <mergeCell ref="AP53:AT56"/>
    <mergeCell ref="H47:J48"/>
    <mergeCell ref="AK69:AO72"/>
    <mergeCell ref="AF65:AJ68"/>
    <mergeCell ref="AF49:AJ52"/>
    <mergeCell ref="N57:AE58"/>
    <mergeCell ref="AF61:AJ64"/>
    <mergeCell ref="N65:AE66"/>
    <mergeCell ref="AP81:AT84"/>
    <mergeCell ref="AP77:AT80"/>
    <mergeCell ref="AK77:AO80"/>
    <mergeCell ref="N69:AE70"/>
    <mergeCell ref="AP69:AT72"/>
    <mergeCell ref="AF69:AJ72"/>
    <mergeCell ref="AF81:AJ84"/>
    <mergeCell ref="AF73:AJ76"/>
    <mergeCell ref="AP73:AT76"/>
    <mergeCell ref="AK73:AO76"/>
    <mergeCell ref="E53:G54"/>
    <mergeCell ref="K51:M52"/>
    <mergeCell ref="E51:G52"/>
    <mergeCell ref="H51:J52"/>
    <mergeCell ref="AK89:AO92"/>
    <mergeCell ref="AK81:AO84"/>
    <mergeCell ref="H57:J58"/>
    <mergeCell ref="AF77:AJ80"/>
    <mergeCell ref="AF53:AJ56"/>
    <mergeCell ref="N77:AE78"/>
    <mergeCell ref="E49:G50"/>
    <mergeCell ref="H49:J50"/>
    <mergeCell ref="K49:M50"/>
    <mergeCell ref="H63:J64"/>
    <mergeCell ref="H61:J62"/>
    <mergeCell ref="E55:G56"/>
    <mergeCell ref="H53:J54"/>
    <mergeCell ref="K53:M54"/>
    <mergeCell ref="H55:J56"/>
    <mergeCell ref="E59:G60"/>
    <mergeCell ref="N53:AE54"/>
    <mergeCell ref="N67:AE68"/>
    <mergeCell ref="N61:AE62"/>
    <mergeCell ref="N63:AE64"/>
    <mergeCell ref="K69:M72"/>
    <mergeCell ref="B65:D66"/>
    <mergeCell ref="E65:G66"/>
    <mergeCell ref="H65:J66"/>
    <mergeCell ref="B67:D68"/>
    <mergeCell ref="E67:G68"/>
    <mergeCell ref="H67:J68"/>
    <mergeCell ref="E69:G70"/>
    <mergeCell ref="K65:M68"/>
    <mergeCell ref="H77:J80"/>
    <mergeCell ref="K77:M80"/>
    <mergeCell ref="E85:G88"/>
    <mergeCell ref="E81:G82"/>
    <mergeCell ref="H85:J88"/>
    <mergeCell ref="K85:M88"/>
    <mergeCell ref="A59:A60"/>
    <mergeCell ref="B57:D58"/>
    <mergeCell ref="E97:G100"/>
    <mergeCell ref="E89:G92"/>
    <mergeCell ref="B59:D60"/>
    <mergeCell ref="A63:A64"/>
    <mergeCell ref="A79:A80"/>
    <mergeCell ref="A83:A84"/>
    <mergeCell ref="E57:G58"/>
    <mergeCell ref="E61:G62"/>
    <mergeCell ref="A47:A48"/>
    <mergeCell ref="B53:D54"/>
    <mergeCell ref="B55:D56"/>
    <mergeCell ref="B71:D72"/>
    <mergeCell ref="A71:A72"/>
    <mergeCell ref="A67:A68"/>
    <mergeCell ref="A51:A52"/>
    <mergeCell ref="A55:A56"/>
    <mergeCell ref="B61:D62"/>
    <mergeCell ref="B63:D64"/>
    <mergeCell ref="AU57:AY60"/>
    <mergeCell ref="AU65:AY68"/>
    <mergeCell ref="AZ69:BD72"/>
    <mergeCell ref="AU61:AY64"/>
    <mergeCell ref="BU61:BY64"/>
    <mergeCell ref="BE40:BT43"/>
    <mergeCell ref="BU57:BY60"/>
    <mergeCell ref="BU69:BY72"/>
    <mergeCell ref="BU65:BY68"/>
    <mergeCell ref="BE57:BT60"/>
    <mergeCell ref="BU101:BY104"/>
    <mergeCell ref="BE101:BT104"/>
    <mergeCell ref="AZ40:BD41"/>
    <mergeCell ref="AZ42:BD43"/>
    <mergeCell ref="AZ45:BD48"/>
    <mergeCell ref="BU93:BY96"/>
    <mergeCell ref="BE45:BT48"/>
    <mergeCell ref="BU49:BY52"/>
    <mergeCell ref="BU53:BY56"/>
    <mergeCell ref="BU73:BY76"/>
    <mergeCell ref="BT21:BY23"/>
    <mergeCell ref="AP42:AT43"/>
    <mergeCell ref="BE49:BT52"/>
    <mergeCell ref="AP29:BG31"/>
    <mergeCell ref="AZ21:BD23"/>
    <mergeCell ref="AZ49:BD52"/>
    <mergeCell ref="BS24:BY26"/>
    <mergeCell ref="BE21:BI23"/>
    <mergeCell ref="AP45:AT48"/>
    <mergeCell ref="AR19:AU20"/>
    <mergeCell ref="J21:AT23"/>
    <mergeCell ref="BN25:BR26"/>
    <mergeCell ref="AV18:BL20"/>
    <mergeCell ref="BJ21:BN23"/>
    <mergeCell ref="BN19:BP20"/>
    <mergeCell ref="BO21:BS23"/>
    <mergeCell ref="I24:AF26"/>
    <mergeCell ref="AF45:AJ48"/>
    <mergeCell ref="AK40:AO41"/>
    <mergeCell ref="AP32:BG34"/>
    <mergeCell ref="V32:AM34"/>
    <mergeCell ref="BH29:BY31"/>
    <mergeCell ref="V29:AM31"/>
    <mergeCell ref="AP35:BG37"/>
    <mergeCell ref="AU45:AY48"/>
    <mergeCell ref="AK113:AM113"/>
    <mergeCell ref="AN113:AP113"/>
    <mergeCell ref="AQ113:AS113"/>
    <mergeCell ref="E43:G43"/>
    <mergeCell ref="AP24:BM26"/>
    <mergeCell ref="BH35:BY37"/>
    <mergeCell ref="BU40:BY43"/>
    <mergeCell ref="AP40:AT41"/>
    <mergeCell ref="AU40:AY41"/>
    <mergeCell ref="AU42:AY43"/>
    <mergeCell ref="AK112:AM112"/>
    <mergeCell ref="AN112:AP112"/>
    <mergeCell ref="AQ112:AS112"/>
    <mergeCell ref="K43:M43"/>
    <mergeCell ref="B69:D70"/>
    <mergeCell ref="E71:G72"/>
    <mergeCell ref="K89:M92"/>
    <mergeCell ref="E63:G64"/>
    <mergeCell ref="K47:M48"/>
    <mergeCell ref="N45:AE46"/>
    <mergeCell ref="B51:D52"/>
    <mergeCell ref="AN29:AO31"/>
    <mergeCell ref="B35:C37"/>
    <mergeCell ref="D35:U37"/>
    <mergeCell ref="V35:AM37"/>
    <mergeCell ref="B49:D50"/>
    <mergeCell ref="AF40:AJ41"/>
    <mergeCell ref="B47:D48"/>
    <mergeCell ref="E47:G48"/>
    <mergeCell ref="AK45:AO48"/>
    <mergeCell ref="K40:M42"/>
    <mergeCell ref="B40:D42"/>
    <mergeCell ref="E40:G42"/>
    <mergeCell ref="AF42:AJ43"/>
    <mergeCell ref="AK42:AO43"/>
    <mergeCell ref="AN32:AO34"/>
    <mergeCell ref="H40:J42"/>
    <mergeCell ref="H43:J43"/>
    <mergeCell ref="B32:C34"/>
    <mergeCell ref="D32:U34"/>
    <mergeCell ref="BZ49:CA52"/>
    <mergeCell ref="N51:AE52"/>
    <mergeCell ref="N49:AE50"/>
    <mergeCell ref="BZ53:CA56"/>
    <mergeCell ref="N55:AE56"/>
    <mergeCell ref="AZ53:BD56"/>
    <mergeCell ref="BE53:BT56"/>
    <mergeCell ref="AK53:AO56"/>
    <mergeCell ref="AP49:AT52"/>
    <mergeCell ref="AK49:AO52"/>
    <mergeCell ref="H59:J60"/>
    <mergeCell ref="K61:M64"/>
    <mergeCell ref="K57:M60"/>
    <mergeCell ref="B7:C7"/>
    <mergeCell ref="D7:U7"/>
    <mergeCell ref="B8:C8"/>
    <mergeCell ref="D8:U8"/>
    <mergeCell ref="B43:D43"/>
    <mergeCell ref="N42:AE43"/>
    <mergeCell ref="B29:C31"/>
    <mergeCell ref="BZ45:CA48"/>
    <mergeCell ref="BU45:BY48"/>
    <mergeCell ref="N47:AE48"/>
    <mergeCell ref="V8:AM8"/>
    <mergeCell ref="AN35:AO37"/>
    <mergeCell ref="B4:C4"/>
    <mergeCell ref="D4:U4"/>
    <mergeCell ref="V4:AM4"/>
    <mergeCell ref="B6:C6"/>
    <mergeCell ref="D6:U6"/>
    <mergeCell ref="V5:AM5"/>
    <mergeCell ref="V6:AM6"/>
    <mergeCell ref="AP65:AT68"/>
    <mergeCell ref="AK65:AO68"/>
    <mergeCell ref="AU49:AY52"/>
    <mergeCell ref="AU53:AY56"/>
    <mergeCell ref="AP61:AT64"/>
    <mergeCell ref="AP57:AT60"/>
    <mergeCell ref="AH25:AO26"/>
    <mergeCell ref="N40:AE41"/>
    <mergeCell ref="BZ57:CA60"/>
    <mergeCell ref="N59:AE60"/>
    <mergeCell ref="BZ61:CA64"/>
    <mergeCell ref="BE65:BT68"/>
    <mergeCell ref="AZ57:BD60"/>
    <mergeCell ref="AZ61:BD64"/>
    <mergeCell ref="AZ65:BD68"/>
    <mergeCell ref="AF57:AJ60"/>
    <mergeCell ref="AK57:AO60"/>
    <mergeCell ref="BZ65:CA68"/>
    <mergeCell ref="BZ69:CA72"/>
    <mergeCell ref="N71:AE72"/>
    <mergeCell ref="H73:J76"/>
    <mergeCell ref="K73:M76"/>
    <mergeCell ref="N73:AE74"/>
    <mergeCell ref="BZ73:CA76"/>
    <mergeCell ref="N75:AE76"/>
    <mergeCell ref="H69:J72"/>
    <mergeCell ref="BE69:BT72"/>
    <mergeCell ref="AU69:AY72"/>
    <mergeCell ref="BZ77:CA80"/>
    <mergeCell ref="N79:AE80"/>
    <mergeCell ref="H81:J84"/>
    <mergeCell ref="K81:M84"/>
    <mergeCell ref="N81:AE82"/>
    <mergeCell ref="BZ81:CA84"/>
    <mergeCell ref="N83:AE84"/>
    <mergeCell ref="BE77:BT80"/>
    <mergeCell ref="BE81:BT84"/>
    <mergeCell ref="AU81:AY84"/>
    <mergeCell ref="BZ85:CA88"/>
    <mergeCell ref="N87:AE88"/>
    <mergeCell ref="BU85:BY88"/>
    <mergeCell ref="BE85:BT88"/>
    <mergeCell ref="AZ85:BD88"/>
    <mergeCell ref="AU85:AY88"/>
    <mergeCell ref="AP85:AT88"/>
    <mergeCell ref="AK85:AO88"/>
    <mergeCell ref="AF85:AJ88"/>
    <mergeCell ref="H89:J92"/>
    <mergeCell ref="N89:AE90"/>
    <mergeCell ref="AP93:AT96"/>
    <mergeCell ref="N85:AE86"/>
    <mergeCell ref="AF89:AJ92"/>
    <mergeCell ref="AK93:AO96"/>
    <mergeCell ref="H93:J96"/>
    <mergeCell ref="K93:M96"/>
    <mergeCell ref="N93:AE94"/>
    <mergeCell ref="N95:AE96"/>
    <mergeCell ref="N103:AE104"/>
    <mergeCell ref="BZ89:CA92"/>
    <mergeCell ref="N91:AE92"/>
    <mergeCell ref="BZ93:CA96"/>
    <mergeCell ref="AZ93:BD96"/>
    <mergeCell ref="AF93:AJ96"/>
    <mergeCell ref="AU93:AY96"/>
    <mergeCell ref="AU89:AY92"/>
    <mergeCell ref="AP89:AT92"/>
    <mergeCell ref="AZ101:BD104"/>
    <mergeCell ref="AQ111:AS111"/>
    <mergeCell ref="BZ97:CA100"/>
    <mergeCell ref="BZ101:CA104"/>
    <mergeCell ref="AZ97:BD100"/>
    <mergeCell ref="AK97:AO100"/>
    <mergeCell ref="AP97:AT100"/>
    <mergeCell ref="AK101:AO104"/>
    <mergeCell ref="AP101:AT104"/>
    <mergeCell ref="AQ108:AS108"/>
    <mergeCell ref="AK109:AM109"/>
    <mergeCell ref="B2:C2"/>
    <mergeCell ref="BD5:BI5"/>
    <mergeCell ref="B3:C3"/>
    <mergeCell ref="G110:J110"/>
    <mergeCell ref="H97:J100"/>
    <mergeCell ref="K97:M100"/>
    <mergeCell ref="N97:AE98"/>
    <mergeCell ref="AF101:AJ104"/>
    <mergeCell ref="AF97:AJ100"/>
    <mergeCell ref="H101:J104"/>
    <mergeCell ref="AH113:AJ113"/>
    <mergeCell ref="B45:D46"/>
    <mergeCell ref="E45:G46"/>
    <mergeCell ref="H45:J46"/>
    <mergeCell ref="K45:M46"/>
    <mergeCell ref="G111:J111"/>
    <mergeCell ref="G112:J112"/>
    <mergeCell ref="G113:J113"/>
    <mergeCell ref="N99:AE100"/>
    <mergeCell ref="E93:G96"/>
    <mergeCell ref="CH105:CH106"/>
    <mergeCell ref="AH110:AJ110"/>
    <mergeCell ref="AH111:AJ111"/>
    <mergeCell ref="AH112:AJ112"/>
    <mergeCell ref="CD105:CD106"/>
    <mergeCell ref="AN109:AP109"/>
    <mergeCell ref="AQ109:AS109"/>
    <mergeCell ref="AK110:AM110"/>
    <mergeCell ref="AN110:AP110"/>
    <mergeCell ref="AQ110:AS110"/>
    <mergeCell ref="CI105:CI106"/>
    <mergeCell ref="CD107:CD108"/>
    <mergeCell ref="CE107:CE108"/>
    <mergeCell ref="CF107:CF108"/>
    <mergeCell ref="CG107:CG108"/>
    <mergeCell ref="CH107:CH108"/>
    <mergeCell ref="CI107:CI108"/>
    <mergeCell ref="CE105:CE106"/>
    <mergeCell ref="CF105:CF106"/>
    <mergeCell ref="CG105:CG106"/>
    <mergeCell ref="AW108:BY108"/>
    <mergeCell ref="AW111:BY111"/>
    <mergeCell ref="AW112:BY112"/>
    <mergeCell ref="AW113:BY113"/>
    <mergeCell ref="AW109:BY109"/>
    <mergeCell ref="AW110:BY110"/>
    <mergeCell ref="AK111:AM111"/>
    <mergeCell ref="AN111:AP111"/>
    <mergeCell ref="G108:J108"/>
    <mergeCell ref="G109:J109"/>
    <mergeCell ref="AH108:AJ108"/>
    <mergeCell ref="AH109:AJ109"/>
    <mergeCell ref="AK108:AM108"/>
    <mergeCell ref="AN108:AP108"/>
    <mergeCell ref="AN107:AP107"/>
    <mergeCell ref="AQ107:AS107"/>
    <mergeCell ref="AW107:BY107"/>
    <mergeCell ref="D2:U2"/>
    <mergeCell ref="V2:AM2"/>
    <mergeCell ref="AH107:AJ107"/>
    <mergeCell ref="AK107:AM107"/>
    <mergeCell ref="AU101:AY104"/>
    <mergeCell ref="K101:M104"/>
    <mergeCell ref="N101:AE102"/>
  </mergeCells>
  <printOptions horizontalCentered="1" verticalCentered="1"/>
  <pageMargins left="0.1968503937007874" right="0.1968503937007874" top="0.1968503937007874" bottom="0.1968503937007874" header="0.11811023622047245" footer="0"/>
  <pageSetup horizontalDpi="360" verticalDpi="36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ES220"/>
  <sheetViews>
    <sheetView showGridLines="0" showOutlineSymbols="0" zoomScalePageLayoutView="0" workbookViewId="0" topLeftCell="A32">
      <selection activeCell="CN65" sqref="CN65"/>
    </sheetView>
  </sheetViews>
  <sheetFormatPr defaultColWidth="1.1484375" defaultRowHeight="6.75" customHeight="1" outlineLevelCol="1"/>
  <cols>
    <col min="1" max="1" width="4.7109375" style="5" customWidth="1"/>
    <col min="2" max="77" width="1.1484375" style="14" customWidth="1"/>
    <col min="78" max="79" width="1.8515625" style="14" customWidth="1"/>
    <col min="80" max="80" width="1.1484375" style="14" customWidth="1"/>
    <col min="81" max="81" width="2.57421875" style="14" customWidth="1"/>
    <col min="82" max="86" width="5.421875" style="14" hidden="1" customWidth="1" outlineLevel="1"/>
    <col min="87" max="87" width="5.421875" style="5" hidden="1" customWidth="1" outlineLevel="1"/>
    <col min="88" max="90" width="4.8515625" style="5" hidden="1" customWidth="1" outlineLevel="1"/>
    <col min="91" max="91" width="4.7109375" style="5" customWidth="1" collapsed="1"/>
    <col min="92" max="92" width="4.7109375" style="5" customWidth="1"/>
    <col min="93" max="93" width="17.28125" style="5" customWidth="1"/>
    <col min="94" max="96" width="4.7109375" style="5" customWidth="1"/>
    <col min="97" max="98" width="4.7109375" style="5" hidden="1" customWidth="1" outlineLevel="1"/>
    <col min="99" max="99" width="1.421875" style="5" hidden="1" customWidth="1" outlineLevel="1"/>
    <col min="100" max="100" width="1.421875" style="5" customWidth="1" collapsed="1"/>
    <col min="101" max="113" width="1.421875" style="5" customWidth="1"/>
    <col min="114" max="16384" width="1.1484375" style="5" customWidth="1"/>
  </cols>
  <sheetData>
    <row r="1" spans="1:14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</row>
    <row r="2" spans="1:149" ht="14.25" customHeight="1">
      <c r="A2" s="6"/>
      <c r="B2" s="195">
        <f>6-COUNTBLANK(D3:D8)</f>
        <v>5</v>
      </c>
      <c r="C2" s="196"/>
      <c r="D2" s="145" t="s">
        <v>61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 t="s">
        <v>62</v>
      </c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7"/>
      <c r="AN2" s="342" t="s">
        <v>56</v>
      </c>
      <c r="AO2" s="343"/>
      <c r="AP2" s="343"/>
      <c r="AQ2" s="343"/>
      <c r="AR2" s="343"/>
      <c r="AS2" s="343"/>
      <c r="AT2" s="343"/>
      <c r="AU2" s="343"/>
      <c r="AV2" s="343"/>
      <c r="AW2" s="343"/>
      <c r="AX2" s="7"/>
      <c r="AY2" s="344" t="s">
        <v>90</v>
      </c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</row>
    <row r="3" spans="1:149" ht="14.25" customHeight="1">
      <c r="A3" s="6"/>
      <c r="B3" s="198">
        <v>1</v>
      </c>
      <c r="C3" s="199"/>
      <c r="D3" s="257" t="s">
        <v>169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58"/>
      <c r="V3" s="241" t="s">
        <v>111</v>
      </c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3"/>
      <c r="AN3" s="342" t="s">
        <v>57</v>
      </c>
      <c r="AO3" s="343"/>
      <c r="AP3" s="343"/>
      <c r="AQ3" s="343"/>
      <c r="AR3" s="343"/>
      <c r="AS3" s="343"/>
      <c r="AT3" s="343"/>
      <c r="AU3" s="343"/>
      <c r="AV3" s="343"/>
      <c r="AW3" s="343"/>
      <c r="AX3" s="7"/>
      <c r="AY3" s="350">
        <v>42063</v>
      </c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9" t="s">
        <v>58</v>
      </c>
      <c r="BO3" s="349"/>
      <c r="BP3" s="349"/>
      <c r="BQ3" s="349"/>
      <c r="BR3" s="349"/>
      <c r="BS3" s="349"/>
      <c r="BT3" s="349"/>
      <c r="BU3" s="349"/>
      <c r="BV3" s="349"/>
      <c r="BW3" s="349"/>
      <c r="BX3" s="351">
        <v>0.4166666666666667</v>
      </c>
      <c r="BY3" s="344"/>
      <c r="BZ3" s="344"/>
      <c r="CA3" s="344"/>
      <c r="CB3" s="344"/>
      <c r="CC3" s="344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</row>
    <row r="4" spans="1:149" ht="14.25" customHeight="1">
      <c r="A4" s="6"/>
      <c r="B4" s="198">
        <v>2</v>
      </c>
      <c r="C4" s="199"/>
      <c r="D4" s="257" t="s">
        <v>170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58"/>
      <c r="V4" s="241" t="s">
        <v>111</v>
      </c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3"/>
      <c r="AN4" s="342" t="s">
        <v>59</v>
      </c>
      <c r="AO4" s="343"/>
      <c r="AP4" s="343"/>
      <c r="AQ4" s="343"/>
      <c r="AR4" s="343"/>
      <c r="AS4" s="343"/>
      <c r="AT4" s="343"/>
      <c r="AU4" s="343"/>
      <c r="AV4" s="343"/>
      <c r="AW4" s="343"/>
      <c r="AX4" s="7"/>
      <c r="AY4" s="344" t="s">
        <v>91</v>
      </c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</row>
    <row r="5" spans="1:149" ht="14.25" customHeight="1">
      <c r="A5" s="6"/>
      <c r="B5" s="198">
        <v>3</v>
      </c>
      <c r="C5" s="199"/>
      <c r="D5" s="257" t="s">
        <v>171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58"/>
      <c r="V5" s="241" t="s">
        <v>172</v>
      </c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3"/>
      <c r="AN5" s="342" t="s">
        <v>7</v>
      </c>
      <c r="AO5" s="343"/>
      <c r="AP5" s="343"/>
      <c r="AQ5" s="343"/>
      <c r="AR5" s="343"/>
      <c r="AS5" s="343"/>
      <c r="AT5" s="343"/>
      <c r="AU5" s="343"/>
      <c r="AV5" s="343"/>
      <c r="AW5" s="343"/>
      <c r="AX5" s="7"/>
      <c r="AY5" s="338">
        <v>1</v>
      </c>
      <c r="AZ5" s="338"/>
      <c r="BA5" s="338"/>
      <c r="BB5" s="338"/>
      <c r="BC5" s="338"/>
      <c r="BD5" s="197" t="s">
        <v>41</v>
      </c>
      <c r="BE5" s="197"/>
      <c r="BF5" s="197"/>
      <c r="BG5" s="197"/>
      <c r="BH5" s="197"/>
      <c r="BI5" s="197"/>
      <c r="BJ5" s="338">
        <v>2</v>
      </c>
      <c r="BK5" s="338"/>
      <c r="BL5" s="338"/>
      <c r="BM5" s="338"/>
      <c r="BN5" s="338"/>
      <c r="BO5" s="197" t="s">
        <v>3</v>
      </c>
      <c r="BP5" s="197"/>
      <c r="BQ5" s="197"/>
      <c r="BR5" s="197"/>
      <c r="BS5" s="197"/>
      <c r="BT5" s="197"/>
      <c r="BU5" s="338" t="s">
        <v>177</v>
      </c>
      <c r="BV5" s="338"/>
      <c r="BW5" s="338"/>
      <c r="BX5" s="338"/>
      <c r="BY5" s="338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6" spans="1:149" ht="14.25" customHeight="1">
      <c r="A6" s="6"/>
      <c r="B6" s="198">
        <v>4</v>
      </c>
      <c r="C6" s="199"/>
      <c r="D6" s="257" t="s">
        <v>173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58"/>
      <c r="V6" s="241" t="s">
        <v>111</v>
      </c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3"/>
      <c r="AN6" s="342" t="s">
        <v>0</v>
      </c>
      <c r="AO6" s="343"/>
      <c r="AP6" s="343"/>
      <c r="AQ6" s="343"/>
      <c r="AR6" s="343"/>
      <c r="AS6" s="343"/>
      <c r="AT6" s="343"/>
      <c r="AU6" s="343"/>
      <c r="AV6" s="343"/>
      <c r="AW6" s="343"/>
      <c r="AX6" s="7"/>
      <c r="AY6" s="344" t="s">
        <v>176</v>
      </c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</row>
    <row r="7" spans="1:149" ht="14.25" customHeight="1">
      <c r="A7" s="6"/>
      <c r="B7" s="198">
        <v>5</v>
      </c>
      <c r="C7" s="199"/>
      <c r="D7" s="257" t="s">
        <v>174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58"/>
      <c r="V7" s="241" t="s">
        <v>175</v>
      </c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3"/>
      <c r="AN7" s="342" t="s">
        <v>1</v>
      </c>
      <c r="AO7" s="343"/>
      <c r="AP7" s="343"/>
      <c r="AQ7" s="343"/>
      <c r="AR7" s="343"/>
      <c r="AS7" s="343"/>
      <c r="AT7" s="343"/>
      <c r="AU7" s="343"/>
      <c r="AV7" s="343"/>
      <c r="AW7" s="343"/>
      <c r="AX7" s="7"/>
      <c r="AY7" s="344" t="s">
        <v>135</v>
      </c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8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</row>
    <row r="8" spans="1:149" ht="14.25" customHeight="1">
      <c r="A8" s="6"/>
      <c r="B8" s="198">
        <v>6</v>
      </c>
      <c r="C8" s="199"/>
      <c r="D8" s="257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58"/>
      <c r="V8" s="241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3"/>
      <c r="AN8" s="342" t="s">
        <v>60</v>
      </c>
      <c r="AO8" s="343"/>
      <c r="AP8" s="343"/>
      <c r="AQ8" s="343"/>
      <c r="AR8" s="343"/>
      <c r="AS8" s="343"/>
      <c r="AT8" s="343"/>
      <c r="AU8" s="343"/>
      <c r="AV8" s="343"/>
      <c r="AW8" s="343"/>
      <c r="AX8" s="7"/>
      <c r="AY8" s="339" t="s">
        <v>134</v>
      </c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1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</row>
    <row r="9" spans="1:149" ht="14.25" customHeight="1">
      <c r="A9" s="6"/>
      <c r="B9" s="2"/>
      <c r="C9" s="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</row>
    <row r="10" spans="1:149" ht="14.25" customHeight="1">
      <c r="A10" s="6"/>
      <c r="B10" s="2"/>
      <c r="C10" s="2"/>
      <c r="D10" s="348" t="s">
        <v>86</v>
      </c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9"/>
      <c r="CD10" s="9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</row>
    <row r="11" spans="1:149" ht="14.25" customHeight="1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2"/>
      <c r="BZ11" s="2"/>
      <c r="CA11" s="2"/>
      <c r="CB11" s="2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</row>
    <row r="12" spans="2:149" ht="12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Q12" s="352" t="s">
        <v>83</v>
      </c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  <c r="BF12" s="354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363" t="s">
        <v>89</v>
      </c>
      <c r="BT12" s="363"/>
      <c r="BU12" s="363"/>
      <c r="BV12" s="363"/>
      <c r="BW12" s="363"/>
      <c r="BX12" s="363"/>
      <c r="BY12" s="36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</row>
    <row r="13" spans="1:149" ht="12.75" customHeight="1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Q13" s="355" t="s">
        <v>84</v>
      </c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7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</row>
    <row r="14" spans="1:149" ht="12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Q14" s="355" t="s">
        <v>85</v>
      </c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7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</row>
    <row r="15" spans="1:149" ht="12.7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7"/>
      <c r="Q15" s="358" t="s">
        <v>88</v>
      </c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60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</row>
    <row r="16" spans="1:149" ht="12.75" customHeight="1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7"/>
      <c r="BZ16" s="17"/>
      <c r="CA16" s="17"/>
      <c r="CB16" s="17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</row>
    <row r="17" spans="1:149" ht="12.75" customHeight="1">
      <c r="A17" s="4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</row>
    <row r="18" spans="1:149" ht="7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314" t="str">
        <f>IF(AY2&lt;&gt;"",AY2,"")</f>
        <v>BORGES</v>
      </c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13"/>
      <c r="AS18" s="13"/>
      <c r="AT18" s="13"/>
      <c r="AU18" s="13"/>
      <c r="AV18" s="316">
        <f>IF(AY3&lt;&gt;"",AY3,"")</f>
        <v>42063</v>
      </c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13"/>
      <c r="BN18" s="13"/>
      <c r="BO18" s="13"/>
      <c r="BP18" s="13"/>
      <c r="BQ18" s="13"/>
      <c r="BR18" s="345">
        <f>IF(BX3&lt;&gt;"",BX3,"")</f>
        <v>0.4166666666666667</v>
      </c>
      <c r="BS18" s="345"/>
      <c r="BT18" s="345"/>
      <c r="BU18" s="345"/>
      <c r="BV18" s="345"/>
      <c r="BW18" s="345"/>
      <c r="BX18" s="345"/>
      <c r="BY18" s="345"/>
      <c r="BZ18" s="1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</row>
    <row r="19" spans="1:149" ht="7.5" customHeight="1">
      <c r="A19" s="4"/>
      <c r="B19" s="244" t="s">
        <v>4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3" t="s">
        <v>5</v>
      </c>
      <c r="AS19" s="313"/>
      <c r="AT19" s="313"/>
      <c r="AU19" s="313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N19" s="244" t="s">
        <v>6</v>
      </c>
      <c r="BO19" s="244"/>
      <c r="BP19" s="244"/>
      <c r="BQ19" s="13"/>
      <c r="BR19" s="345"/>
      <c r="BS19" s="345"/>
      <c r="BT19" s="345"/>
      <c r="BU19" s="345"/>
      <c r="BV19" s="345"/>
      <c r="BW19" s="345"/>
      <c r="BX19" s="345"/>
      <c r="BY19" s="345"/>
      <c r="BZ19" s="1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</row>
    <row r="20" spans="1:149" ht="7.5" customHeight="1">
      <c r="A20" s="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3"/>
      <c r="AS20" s="313"/>
      <c r="AT20" s="313"/>
      <c r="AU20" s="313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N20" s="244"/>
      <c r="BO20" s="244"/>
      <c r="BP20" s="244"/>
      <c r="BQ20" s="18"/>
      <c r="BR20" s="346"/>
      <c r="BS20" s="346"/>
      <c r="BT20" s="346"/>
      <c r="BU20" s="346"/>
      <c r="BV20" s="346"/>
      <c r="BW20" s="346"/>
      <c r="BX20" s="346"/>
      <c r="BY20" s="346"/>
      <c r="BZ20" s="1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</row>
    <row r="21" spans="1:149" ht="7.5" customHeight="1">
      <c r="A21" s="4"/>
      <c r="B21" s="13"/>
      <c r="C21" s="13"/>
      <c r="D21" s="13"/>
      <c r="E21" s="13"/>
      <c r="F21" s="13"/>
      <c r="G21" s="13"/>
      <c r="H21" s="13"/>
      <c r="I21" s="13"/>
      <c r="J21" s="314" t="str">
        <f>IF(AY4&lt;&gt;"",AY4,"")</f>
        <v>CAMPIONAT PROVINCIAL</v>
      </c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8" t="s">
        <v>7</v>
      </c>
      <c r="AV21" s="318"/>
      <c r="AW21" s="318"/>
      <c r="AX21" s="318"/>
      <c r="AY21" s="318"/>
      <c r="AZ21" s="319">
        <f>IF(AY5&lt;&gt;"",AY5,"")</f>
        <v>1</v>
      </c>
      <c r="BA21" s="319"/>
      <c r="BB21" s="319"/>
      <c r="BC21" s="319"/>
      <c r="BD21" s="319"/>
      <c r="BE21" s="320" t="s">
        <v>8</v>
      </c>
      <c r="BF21" s="320"/>
      <c r="BG21" s="320"/>
      <c r="BH21" s="320"/>
      <c r="BI21" s="320"/>
      <c r="BJ21" s="297">
        <f>IF(BJ5&lt;&gt;"",BJ5,"")</f>
        <v>2</v>
      </c>
      <c r="BK21" s="297"/>
      <c r="BL21" s="297"/>
      <c r="BM21" s="297"/>
      <c r="BN21" s="297"/>
      <c r="BO21" s="318" t="s">
        <v>9</v>
      </c>
      <c r="BP21" s="318"/>
      <c r="BQ21" s="318"/>
      <c r="BR21" s="318"/>
      <c r="BS21" s="318"/>
      <c r="BT21" s="314" t="str">
        <f>IF(BU5&lt;&gt;"",BU5,"")</f>
        <v>7 i 8</v>
      </c>
      <c r="BU21" s="314"/>
      <c r="BV21" s="314"/>
      <c r="BW21" s="314"/>
      <c r="BX21" s="314"/>
      <c r="BY21" s="314"/>
      <c r="BZ21" s="1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</row>
    <row r="22" spans="1:149" ht="7.5" customHeight="1">
      <c r="A22" s="4"/>
      <c r="B22" s="244" t="s">
        <v>10</v>
      </c>
      <c r="C22" s="244"/>
      <c r="D22" s="244"/>
      <c r="E22" s="244"/>
      <c r="F22" s="244"/>
      <c r="G22" s="244"/>
      <c r="H22" s="244"/>
      <c r="I22" s="24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8"/>
      <c r="AV22" s="318"/>
      <c r="AW22" s="318"/>
      <c r="AX22" s="318"/>
      <c r="AY22" s="318"/>
      <c r="AZ22" s="297"/>
      <c r="BA22" s="297"/>
      <c r="BB22" s="297"/>
      <c r="BC22" s="297"/>
      <c r="BD22" s="297"/>
      <c r="BE22" s="318"/>
      <c r="BF22" s="318"/>
      <c r="BG22" s="318"/>
      <c r="BH22" s="318"/>
      <c r="BI22" s="318"/>
      <c r="BJ22" s="297"/>
      <c r="BK22" s="297"/>
      <c r="BL22" s="297"/>
      <c r="BM22" s="297"/>
      <c r="BN22" s="297"/>
      <c r="BO22" s="318"/>
      <c r="BP22" s="318"/>
      <c r="BQ22" s="318"/>
      <c r="BR22" s="318"/>
      <c r="BS22" s="318"/>
      <c r="BT22" s="314"/>
      <c r="BU22" s="314"/>
      <c r="BV22" s="314"/>
      <c r="BW22" s="314"/>
      <c r="BX22" s="314"/>
      <c r="BY22" s="314"/>
      <c r="BZ22" s="1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</row>
    <row r="23" spans="1:149" ht="7.5" customHeight="1">
      <c r="A23" s="4"/>
      <c r="B23" s="244"/>
      <c r="C23" s="244"/>
      <c r="D23" s="244"/>
      <c r="E23" s="244"/>
      <c r="F23" s="244"/>
      <c r="G23" s="244"/>
      <c r="H23" s="244"/>
      <c r="I23" s="244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8"/>
      <c r="AV23" s="318"/>
      <c r="AW23" s="318"/>
      <c r="AX23" s="318"/>
      <c r="AY23" s="318"/>
      <c r="AZ23" s="298"/>
      <c r="BA23" s="298"/>
      <c r="BB23" s="298"/>
      <c r="BC23" s="298"/>
      <c r="BD23" s="298"/>
      <c r="BE23" s="318"/>
      <c r="BF23" s="318"/>
      <c r="BG23" s="318"/>
      <c r="BH23" s="318"/>
      <c r="BI23" s="318"/>
      <c r="BJ23" s="298"/>
      <c r="BK23" s="298"/>
      <c r="BL23" s="298"/>
      <c r="BM23" s="298"/>
      <c r="BN23" s="317"/>
      <c r="BO23" s="318"/>
      <c r="BP23" s="318"/>
      <c r="BQ23" s="318"/>
      <c r="BR23" s="318"/>
      <c r="BS23" s="318"/>
      <c r="BT23" s="315"/>
      <c r="BU23" s="315"/>
      <c r="BV23" s="315"/>
      <c r="BW23" s="315"/>
      <c r="BX23" s="315"/>
      <c r="BY23" s="315"/>
      <c r="BZ23" s="1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</row>
    <row r="24" spans="1:149" ht="7.5" customHeight="1">
      <c r="A24" s="4"/>
      <c r="B24" s="13"/>
      <c r="C24" s="13"/>
      <c r="D24" s="13"/>
      <c r="E24" s="13"/>
      <c r="F24" s="13"/>
      <c r="G24" s="13"/>
      <c r="H24" s="13"/>
      <c r="I24" s="314" t="str">
        <f>IF(AY6&lt;&gt;"",AY6,"")</f>
        <v>Benjamí</v>
      </c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13"/>
      <c r="AH24" s="13"/>
      <c r="AI24" s="13"/>
      <c r="AJ24" s="13"/>
      <c r="AK24" s="13"/>
      <c r="AL24" s="13"/>
      <c r="AM24" s="13"/>
      <c r="AN24" s="13"/>
      <c r="AO24" s="13"/>
      <c r="AP24" s="297" t="str">
        <f>IF(AY7&lt;&gt;"",AY7,"")</f>
        <v>Centre de Tecnificació</v>
      </c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19"/>
      <c r="BO24" s="19"/>
      <c r="BP24" s="13"/>
      <c r="BQ24" s="13"/>
      <c r="BR24" s="13"/>
      <c r="BS24" s="317" t="str">
        <f>IF(AY8&lt;&gt;"",AY8,"")</f>
        <v>14/15</v>
      </c>
      <c r="BT24" s="317"/>
      <c r="BU24" s="317"/>
      <c r="BV24" s="317"/>
      <c r="BW24" s="317"/>
      <c r="BX24" s="317"/>
      <c r="BY24" s="317"/>
      <c r="BZ24" s="1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</row>
    <row r="25" spans="2:149" ht="7.5" customHeight="1">
      <c r="B25" s="244" t="s">
        <v>0</v>
      </c>
      <c r="C25" s="244"/>
      <c r="D25" s="244"/>
      <c r="E25" s="244"/>
      <c r="F25" s="244"/>
      <c r="G25" s="244"/>
      <c r="H25" s="24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13"/>
      <c r="AH25" s="244" t="s">
        <v>1</v>
      </c>
      <c r="AI25" s="244"/>
      <c r="AJ25" s="244"/>
      <c r="AK25" s="244"/>
      <c r="AL25" s="244"/>
      <c r="AM25" s="244"/>
      <c r="AN25" s="244"/>
      <c r="AO25" s="244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313" t="s">
        <v>11</v>
      </c>
      <c r="BO25" s="313"/>
      <c r="BP25" s="313"/>
      <c r="BQ25" s="313"/>
      <c r="BR25" s="313"/>
      <c r="BS25" s="317"/>
      <c r="BT25" s="317"/>
      <c r="BU25" s="317"/>
      <c r="BV25" s="317"/>
      <c r="BW25" s="317"/>
      <c r="BX25" s="317"/>
      <c r="BY25" s="317"/>
      <c r="BZ25" s="18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</row>
    <row r="26" spans="2:149" ht="7.5" customHeight="1">
      <c r="B26" s="244"/>
      <c r="C26" s="244"/>
      <c r="D26" s="244"/>
      <c r="E26" s="244"/>
      <c r="F26" s="244"/>
      <c r="G26" s="244"/>
      <c r="H26" s="244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18"/>
      <c r="AH26" s="244"/>
      <c r="AI26" s="244"/>
      <c r="AJ26" s="244"/>
      <c r="AK26" s="244"/>
      <c r="AL26" s="244"/>
      <c r="AM26" s="244"/>
      <c r="AN26" s="244"/>
      <c r="AO26" s="244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313"/>
      <c r="BO26" s="313"/>
      <c r="BP26" s="313"/>
      <c r="BQ26" s="313"/>
      <c r="BR26" s="313"/>
      <c r="BS26" s="298"/>
      <c r="BT26" s="298"/>
      <c r="BU26" s="298"/>
      <c r="BV26" s="298"/>
      <c r="BW26" s="298"/>
      <c r="BX26" s="298"/>
      <c r="BY26" s="298"/>
      <c r="BZ26" s="18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</row>
    <row r="27" spans="2:149" ht="7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</row>
    <row r="28" spans="2:149" ht="7.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7"/>
      <c r="CB28" s="17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</row>
    <row r="29" spans="1:149" ht="7.5" customHeight="1">
      <c r="A29" s="20"/>
      <c r="B29" s="251">
        <v>1</v>
      </c>
      <c r="C29" s="252"/>
      <c r="D29" s="287" t="str">
        <f>IF(D3&lt;&gt;"",D3,"")</f>
        <v>Èric Torné</v>
      </c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8"/>
      <c r="V29" s="287" t="str">
        <f>IF(V3&lt;&gt;"",V3,"")</f>
        <v>CTT Borges</v>
      </c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8"/>
      <c r="AN29" s="251">
        <v>4</v>
      </c>
      <c r="AO29" s="252"/>
      <c r="AP29" s="307" t="str">
        <f>IF(D6&lt;&gt;"",D6,"")</f>
        <v>Marçal Bellet</v>
      </c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308"/>
      <c r="BH29" s="287" t="str">
        <f>IF(V6&lt;&gt;"",V6,"")</f>
        <v>CTT Borges</v>
      </c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8"/>
      <c r="BZ29" s="1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</row>
    <row r="30" spans="1:149" ht="7.5" customHeight="1">
      <c r="A30" s="20"/>
      <c r="B30" s="253"/>
      <c r="C30" s="254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90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90"/>
      <c r="AN30" s="253"/>
      <c r="AO30" s="254"/>
      <c r="AP30" s="30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310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90"/>
      <c r="BZ30" s="1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</row>
    <row r="31" spans="1:149" ht="7.5" customHeight="1">
      <c r="A31" s="20"/>
      <c r="B31" s="255"/>
      <c r="C31" s="256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2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2"/>
      <c r="AN31" s="255"/>
      <c r="AO31" s="256"/>
      <c r="AP31" s="31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312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2"/>
      <c r="BZ31" s="1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</row>
    <row r="32" spans="1:149" ht="7.5" customHeight="1">
      <c r="A32" s="20"/>
      <c r="B32" s="251">
        <v>2</v>
      </c>
      <c r="C32" s="252"/>
      <c r="D32" s="287" t="str">
        <f>IF(D4&lt;&gt;"",D4,"")</f>
        <v>Joan Carné </v>
      </c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8"/>
      <c r="V32" s="287" t="str">
        <f>IF(V4&lt;&gt;"",V4,"")</f>
        <v>CTT Borges</v>
      </c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8"/>
      <c r="AN32" s="251">
        <v>5</v>
      </c>
      <c r="AO32" s="252"/>
      <c r="AP32" s="307" t="str">
        <f>IF(D7&lt;&gt;"",D7,"")</f>
        <v>Sergi Llanes </v>
      </c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308"/>
      <c r="BH32" s="287" t="str">
        <f>IF(V7&lt;&gt;"",V7,"")</f>
        <v>CTT Castellnou</v>
      </c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8"/>
      <c r="BZ32" s="1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</row>
    <row r="33" spans="1:149" ht="7.5" customHeight="1">
      <c r="A33" s="20"/>
      <c r="B33" s="253"/>
      <c r="C33" s="254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90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90"/>
      <c r="AN33" s="253"/>
      <c r="AO33" s="254"/>
      <c r="AP33" s="30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310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90"/>
      <c r="BZ33" s="1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</row>
    <row r="34" spans="1:149" ht="7.5" customHeight="1">
      <c r="A34" s="20"/>
      <c r="B34" s="255"/>
      <c r="C34" s="256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2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2"/>
      <c r="AN34" s="255"/>
      <c r="AO34" s="256"/>
      <c r="AP34" s="31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312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2"/>
      <c r="BZ34" s="1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</row>
    <row r="35" spans="1:149" ht="7.5" customHeight="1">
      <c r="A35" s="20"/>
      <c r="B35" s="251">
        <v>3</v>
      </c>
      <c r="C35" s="252"/>
      <c r="D35" s="287" t="str">
        <f>IF(D5&lt;&gt;"",D5,"")</f>
        <v>Cesc Carrera</v>
      </c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8"/>
      <c r="V35" s="287" t="str">
        <f>IF(V5&lt;&gt;"",V5,"")</f>
        <v>CTT Mollerussa</v>
      </c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8"/>
      <c r="AN35" s="251">
        <v>6</v>
      </c>
      <c r="AO35" s="252"/>
      <c r="AP35" s="307">
        <f>IF(D8&lt;&gt;"",D8,"")</f>
      </c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308"/>
      <c r="BH35" s="287">
        <f>IF(V8&lt;&gt;"",V8,"")</f>
      </c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8"/>
      <c r="BZ35" s="1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</row>
    <row r="36" spans="1:149" ht="7.5" customHeight="1">
      <c r="A36" s="20"/>
      <c r="B36" s="253"/>
      <c r="C36" s="254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90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90"/>
      <c r="AN36" s="253"/>
      <c r="AO36" s="254"/>
      <c r="AP36" s="30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310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90"/>
      <c r="BZ36" s="1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</row>
    <row r="37" spans="1:149" ht="7.5" customHeight="1">
      <c r="A37" s="20"/>
      <c r="B37" s="255"/>
      <c r="C37" s="256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2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2"/>
      <c r="AN37" s="255"/>
      <c r="AO37" s="256"/>
      <c r="AP37" s="31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312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2"/>
      <c r="BZ37" s="1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</row>
    <row r="38" spans="1:149" ht="7.5" customHeight="1">
      <c r="A38" s="20"/>
      <c r="AN38" s="18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</row>
    <row r="39" spans="2:149" ht="7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</row>
    <row r="40" spans="2:149" ht="7.5" customHeight="1">
      <c r="B40" s="274" t="s">
        <v>42</v>
      </c>
      <c r="C40" s="275"/>
      <c r="D40" s="280"/>
      <c r="E40" s="274" t="s">
        <v>43</v>
      </c>
      <c r="F40" s="275"/>
      <c r="G40" s="280"/>
      <c r="H40" s="274" t="s">
        <v>44</v>
      </c>
      <c r="I40" s="275"/>
      <c r="J40" s="280"/>
      <c r="K40" s="274" t="s">
        <v>45</v>
      </c>
      <c r="L40" s="275"/>
      <c r="M40" s="275"/>
      <c r="N40" s="245" t="s">
        <v>53</v>
      </c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7"/>
      <c r="AF40" s="293" t="s">
        <v>12</v>
      </c>
      <c r="AG40" s="293"/>
      <c r="AH40" s="293"/>
      <c r="AI40" s="293"/>
      <c r="AJ40" s="293"/>
      <c r="AK40" s="305" t="s">
        <v>13</v>
      </c>
      <c r="AL40" s="305"/>
      <c r="AM40" s="305"/>
      <c r="AN40" s="305"/>
      <c r="AO40" s="305"/>
      <c r="AP40" s="305" t="s">
        <v>14</v>
      </c>
      <c r="AQ40" s="305"/>
      <c r="AR40" s="305"/>
      <c r="AS40" s="305"/>
      <c r="AT40" s="305"/>
      <c r="AU40" s="305" t="s">
        <v>15</v>
      </c>
      <c r="AV40" s="305"/>
      <c r="AW40" s="305"/>
      <c r="AX40" s="305"/>
      <c r="AY40" s="305"/>
      <c r="AZ40" s="305" t="s">
        <v>16</v>
      </c>
      <c r="BA40" s="305"/>
      <c r="BB40" s="305"/>
      <c r="BC40" s="305"/>
      <c r="BD40" s="305"/>
      <c r="BE40" s="299" t="s">
        <v>17</v>
      </c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300"/>
      <c r="BU40" s="299" t="s">
        <v>18</v>
      </c>
      <c r="BV40" s="293"/>
      <c r="BW40" s="293"/>
      <c r="BX40" s="293"/>
      <c r="BY40" s="300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</row>
    <row r="41" spans="2:149" ht="7.5" customHeight="1">
      <c r="B41" s="276"/>
      <c r="C41" s="277"/>
      <c r="D41" s="281"/>
      <c r="E41" s="276"/>
      <c r="F41" s="277"/>
      <c r="G41" s="281"/>
      <c r="H41" s="276"/>
      <c r="I41" s="277"/>
      <c r="J41" s="281"/>
      <c r="K41" s="276"/>
      <c r="L41" s="277"/>
      <c r="M41" s="277"/>
      <c r="N41" s="248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50"/>
      <c r="AF41" s="283"/>
      <c r="AG41" s="283"/>
      <c r="AH41" s="283"/>
      <c r="AI41" s="283"/>
      <c r="AJ41" s="283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1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302"/>
      <c r="BU41" s="301"/>
      <c r="BV41" s="283"/>
      <c r="BW41" s="283"/>
      <c r="BX41" s="283"/>
      <c r="BY41" s="302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</row>
    <row r="42" spans="2:149" ht="7.5" customHeight="1">
      <c r="B42" s="278"/>
      <c r="C42" s="279"/>
      <c r="D42" s="282"/>
      <c r="E42" s="278"/>
      <c r="F42" s="279"/>
      <c r="G42" s="282"/>
      <c r="H42" s="278"/>
      <c r="I42" s="279"/>
      <c r="J42" s="282"/>
      <c r="K42" s="278"/>
      <c r="L42" s="279"/>
      <c r="M42" s="279"/>
      <c r="N42" s="248" t="s">
        <v>54</v>
      </c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50"/>
      <c r="AF42" s="283" t="s">
        <v>19</v>
      </c>
      <c r="AG42" s="283"/>
      <c r="AH42" s="283"/>
      <c r="AI42" s="283"/>
      <c r="AJ42" s="284"/>
      <c r="AK42" s="283" t="s">
        <v>19</v>
      </c>
      <c r="AL42" s="283"/>
      <c r="AM42" s="283"/>
      <c r="AN42" s="283"/>
      <c r="AO42" s="284"/>
      <c r="AP42" s="283" t="s">
        <v>19</v>
      </c>
      <c r="AQ42" s="283"/>
      <c r="AR42" s="283"/>
      <c r="AS42" s="283"/>
      <c r="AT42" s="284"/>
      <c r="AU42" s="283" t="s">
        <v>19</v>
      </c>
      <c r="AV42" s="283"/>
      <c r="AW42" s="283"/>
      <c r="AX42" s="283"/>
      <c r="AY42" s="284"/>
      <c r="AZ42" s="283" t="s">
        <v>19</v>
      </c>
      <c r="BA42" s="283"/>
      <c r="BB42" s="283"/>
      <c r="BC42" s="283"/>
      <c r="BD42" s="284"/>
      <c r="BE42" s="301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302"/>
      <c r="BU42" s="301"/>
      <c r="BV42" s="283"/>
      <c r="BW42" s="283"/>
      <c r="BX42" s="283"/>
      <c r="BY42" s="302"/>
      <c r="BZ42" s="361" t="s">
        <v>87</v>
      </c>
      <c r="CA42" s="362"/>
      <c r="CB42" s="362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</row>
    <row r="43" spans="2:149" ht="7.5" customHeight="1">
      <c r="B43" s="266" t="s">
        <v>20</v>
      </c>
      <c r="C43" s="267"/>
      <c r="D43" s="267"/>
      <c r="E43" s="266" t="s">
        <v>20</v>
      </c>
      <c r="F43" s="267"/>
      <c r="G43" s="267"/>
      <c r="H43" s="266" t="s">
        <v>20</v>
      </c>
      <c r="I43" s="267"/>
      <c r="J43" s="267"/>
      <c r="K43" s="266" t="s">
        <v>20</v>
      </c>
      <c r="L43" s="267"/>
      <c r="M43" s="267"/>
      <c r="N43" s="268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70"/>
      <c r="AF43" s="285"/>
      <c r="AG43" s="285"/>
      <c r="AH43" s="285"/>
      <c r="AI43" s="285"/>
      <c r="AJ43" s="286"/>
      <c r="AK43" s="285"/>
      <c r="AL43" s="285"/>
      <c r="AM43" s="285"/>
      <c r="AN43" s="285"/>
      <c r="AO43" s="286"/>
      <c r="AP43" s="285"/>
      <c r="AQ43" s="285"/>
      <c r="AR43" s="285"/>
      <c r="AS43" s="285"/>
      <c r="AT43" s="286"/>
      <c r="AU43" s="285"/>
      <c r="AV43" s="285"/>
      <c r="AW43" s="285"/>
      <c r="AX43" s="285"/>
      <c r="AY43" s="286"/>
      <c r="AZ43" s="285"/>
      <c r="BA43" s="285"/>
      <c r="BB43" s="285"/>
      <c r="BC43" s="285"/>
      <c r="BD43" s="286"/>
      <c r="BE43" s="303"/>
      <c r="BF43" s="285"/>
      <c r="BG43" s="285"/>
      <c r="BH43" s="285"/>
      <c r="BI43" s="285"/>
      <c r="BJ43" s="285"/>
      <c r="BK43" s="285"/>
      <c r="BL43" s="285"/>
      <c r="BM43" s="285"/>
      <c r="BN43" s="285"/>
      <c r="BO43" s="285"/>
      <c r="BP43" s="285"/>
      <c r="BQ43" s="285"/>
      <c r="BR43" s="285"/>
      <c r="BS43" s="285"/>
      <c r="BT43" s="304"/>
      <c r="BU43" s="303"/>
      <c r="BV43" s="285"/>
      <c r="BW43" s="285"/>
      <c r="BX43" s="285"/>
      <c r="BY43" s="304"/>
      <c r="BZ43" s="361"/>
      <c r="CA43" s="362"/>
      <c r="CB43" s="362"/>
      <c r="CC43" s="3"/>
      <c r="CD43" s="21">
        <v>1</v>
      </c>
      <c r="CE43" s="21">
        <v>2</v>
      </c>
      <c r="CF43" s="21">
        <v>3</v>
      </c>
      <c r="CG43" s="21">
        <v>4</v>
      </c>
      <c r="CH43" s="21">
        <v>5</v>
      </c>
      <c r="CI43" s="21">
        <v>6</v>
      </c>
      <c r="CJ43" s="3"/>
      <c r="CK43" s="3"/>
      <c r="CL43" s="3"/>
      <c r="CM43" s="3"/>
      <c r="CN43" s="3"/>
      <c r="CO43" s="3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</row>
    <row r="44" spans="81:149" ht="7.5" customHeight="1"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</row>
    <row r="45" spans="2:149" ht="7.5" customHeight="1">
      <c r="B45" s="178" t="s">
        <v>21</v>
      </c>
      <c r="C45" s="179"/>
      <c r="D45" s="180"/>
      <c r="E45" s="178" t="s">
        <v>22</v>
      </c>
      <c r="F45" s="179"/>
      <c r="G45" s="180"/>
      <c r="H45" s="178" t="s">
        <v>23</v>
      </c>
      <c r="I45" s="179"/>
      <c r="J45" s="180"/>
      <c r="K45" s="178" t="s">
        <v>24</v>
      </c>
      <c r="L45" s="179"/>
      <c r="M45" s="180"/>
      <c r="N45" s="294" t="str">
        <f>IF(B2=6,D5,IF(B2=5,D3,IF(B2=4,D4,IF(B2=3,D3,""))))</f>
        <v>Èric Torné</v>
      </c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6"/>
      <c r="AF45" s="231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21" t="str">
        <f>IF(BZ45=""," ",IF(LEFT(BZ45,1)="3",N45,N47))</f>
        <v> </v>
      </c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3"/>
      <c r="BU45" s="215">
        <f>IF(BZ45="","",VLOOKUP(BZ45,result,2,FALSE))</f>
      </c>
      <c r="BV45" s="216"/>
      <c r="BW45" s="216"/>
      <c r="BX45" s="216"/>
      <c r="BY45" s="217"/>
      <c r="BZ45" s="206"/>
      <c r="CA45" s="207"/>
      <c r="CC45" s="3"/>
      <c r="CD45" s="22">
        <f>IF(BE45=D29,1,0)</f>
        <v>0</v>
      </c>
      <c r="CE45" s="22">
        <f>IF(BE45=D32,1,0)</f>
        <v>0</v>
      </c>
      <c r="CF45" s="22">
        <f>IF(BE45=D35,1,0)</f>
        <v>0</v>
      </c>
      <c r="CG45" s="22">
        <f>IF(BE45=AP29,1,0)</f>
        <v>0</v>
      </c>
      <c r="CH45" s="22">
        <f>IF(BE45=AP32,1,0)</f>
        <v>0</v>
      </c>
      <c r="CI45" s="22">
        <f>IF(BE45=AP35,1,0)</f>
        <v>0</v>
      </c>
      <c r="CJ45" s="23" t="s">
        <v>63</v>
      </c>
      <c r="CK45" s="24" t="s">
        <v>64</v>
      </c>
      <c r="CL45" s="23" t="s">
        <v>65</v>
      </c>
      <c r="CM45" s="3"/>
      <c r="CN45" s="3"/>
      <c r="CO45" s="3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</row>
    <row r="46" spans="2:149" ht="7.5" customHeight="1">
      <c r="B46" s="181"/>
      <c r="C46" s="182"/>
      <c r="D46" s="183"/>
      <c r="E46" s="181"/>
      <c r="F46" s="182"/>
      <c r="G46" s="183"/>
      <c r="H46" s="181"/>
      <c r="I46" s="182"/>
      <c r="J46" s="183"/>
      <c r="K46" s="181"/>
      <c r="L46" s="182"/>
      <c r="M46" s="183"/>
      <c r="N46" s="159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1"/>
      <c r="AF46" s="203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224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6"/>
      <c r="BU46" s="218"/>
      <c r="BV46" s="219"/>
      <c r="BW46" s="219"/>
      <c r="BX46" s="219"/>
      <c r="BY46" s="220"/>
      <c r="BZ46" s="206"/>
      <c r="CA46" s="207"/>
      <c r="CC46" s="3"/>
      <c r="CD46" s="25">
        <f>IF(CD47=D29,1,0)</f>
        <v>0</v>
      </c>
      <c r="CE46" s="25">
        <f>IF(CD47=D32,1,0)</f>
        <v>0</v>
      </c>
      <c r="CF46" s="25">
        <f>IF(CD47=D35,1,0)</f>
        <v>0</v>
      </c>
      <c r="CG46" s="25">
        <f>IF(CD47=AP29,1,0)</f>
        <v>0</v>
      </c>
      <c r="CH46" s="25">
        <f>IF(CD47=AP32,1,0)</f>
        <v>0</v>
      </c>
      <c r="CI46" s="25">
        <f>IF(CD47=AP35,1,0)</f>
        <v>0</v>
      </c>
      <c r="CJ46" s="23" t="s">
        <v>66</v>
      </c>
      <c r="CK46" s="24" t="s">
        <v>67</v>
      </c>
      <c r="CL46" s="23" t="s">
        <v>65</v>
      </c>
      <c r="CM46" s="3"/>
      <c r="CN46" s="3"/>
      <c r="CO46" s="3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</row>
    <row r="47" spans="1:149" ht="7.5" customHeight="1">
      <c r="A47" s="333" t="s">
        <v>55</v>
      </c>
      <c r="B47" s="259" t="s">
        <v>47</v>
      </c>
      <c r="C47" s="260"/>
      <c r="D47" s="261"/>
      <c r="E47" s="259" t="s">
        <v>48</v>
      </c>
      <c r="F47" s="260"/>
      <c r="G47" s="261"/>
      <c r="H47" s="259" t="s">
        <v>49</v>
      </c>
      <c r="I47" s="260"/>
      <c r="J47" s="261"/>
      <c r="K47" s="259" t="s">
        <v>50</v>
      </c>
      <c r="L47" s="260"/>
      <c r="M47" s="261"/>
      <c r="N47" s="184" t="str">
        <f>IF(B2=6,D7,IF(B2=5,D6,IF(B2=4,D5,IF(B2=3,D5,""))))</f>
        <v>Marçal Bellet</v>
      </c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6"/>
      <c r="AF47" s="203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224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6"/>
      <c r="BU47" s="218"/>
      <c r="BV47" s="219"/>
      <c r="BW47" s="219"/>
      <c r="BX47" s="219"/>
      <c r="BY47" s="220"/>
      <c r="BZ47" s="206"/>
      <c r="CA47" s="207"/>
      <c r="CC47" s="3"/>
      <c r="CD47" s="26" t="str">
        <f>IF(BZ45=""," ",IF(LEFT(BZ45,1)="3",N47,N45))</f>
        <v> </v>
      </c>
      <c r="CE47" s="27"/>
      <c r="CF47" s="27"/>
      <c r="CG47" s="27"/>
      <c r="CH47" s="28"/>
      <c r="CI47" s="28"/>
      <c r="CJ47" s="24" t="s">
        <v>68</v>
      </c>
      <c r="CK47" s="24" t="s">
        <v>69</v>
      </c>
      <c r="CL47" s="23" t="s">
        <v>65</v>
      </c>
      <c r="CM47" s="3"/>
      <c r="CN47" s="3"/>
      <c r="CO47" s="3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</row>
    <row r="48" spans="1:149" ht="7.5" customHeight="1">
      <c r="A48" s="334"/>
      <c r="B48" s="262"/>
      <c r="C48" s="263"/>
      <c r="D48" s="264"/>
      <c r="E48" s="262"/>
      <c r="F48" s="263"/>
      <c r="G48" s="264"/>
      <c r="H48" s="262"/>
      <c r="I48" s="263"/>
      <c r="J48" s="264"/>
      <c r="K48" s="262"/>
      <c r="L48" s="263"/>
      <c r="M48" s="264"/>
      <c r="N48" s="187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9"/>
      <c r="AF48" s="203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227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9"/>
      <c r="BU48" s="218"/>
      <c r="BV48" s="219"/>
      <c r="BW48" s="219"/>
      <c r="BX48" s="219"/>
      <c r="BY48" s="220"/>
      <c r="BZ48" s="206"/>
      <c r="CA48" s="207"/>
      <c r="CC48" s="3"/>
      <c r="CD48" s="28"/>
      <c r="CE48" s="28"/>
      <c r="CF48" s="28"/>
      <c r="CG48" s="28"/>
      <c r="CH48" s="28"/>
      <c r="CI48" s="28"/>
      <c r="CJ48" s="24" t="s">
        <v>71</v>
      </c>
      <c r="CK48" s="24" t="s">
        <v>70</v>
      </c>
      <c r="CL48" s="23" t="s">
        <v>65</v>
      </c>
      <c r="CM48" s="3"/>
      <c r="CN48" s="3"/>
      <c r="CO48" s="3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</row>
    <row r="49" spans="2:149" ht="7.5" customHeight="1">
      <c r="B49" s="181" t="s">
        <v>25</v>
      </c>
      <c r="C49" s="182"/>
      <c r="D49" s="183"/>
      <c r="E49" s="181" t="s">
        <v>23</v>
      </c>
      <c r="F49" s="182"/>
      <c r="G49" s="183"/>
      <c r="H49" s="181" t="s">
        <v>22</v>
      </c>
      <c r="I49" s="182"/>
      <c r="J49" s="183"/>
      <c r="K49" s="181" t="s">
        <v>23</v>
      </c>
      <c r="L49" s="182"/>
      <c r="M49" s="183"/>
      <c r="N49" s="271" t="str">
        <f>IF(B2=6,D4,IF(B2=5,D4,IF(B2=4,D3,IF(B2=3,D4,""))))</f>
        <v>Joan Carné </v>
      </c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3"/>
      <c r="AF49" s="201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35" t="str">
        <f>IF(BZ49=""," ",IF(LEFT(BZ49,1)="3",N49,N51))</f>
        <v> </v>
      </c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7"/>
      <c r="BU49" s="327">
        <f>IF(BZ49="","",VLOOKUP(BZ49,result,2,FALSE))</f>
      </c>
      <c r="BV49" s="328"/>
      <c r="BW49" s="328"/>
      <c r="BX49" s="328"/>
      <c r="BY49" s="329"/>
      <c r="BZ49" s="206"/>
      <c r="CA49" s="207"/>
      <c r="CC49" s="3"/>
      <c r="CD49" s="22">
        <f>IF(BE49=D29,1,0)</f>
        <v>0</v>
      </c>
      <c r="CE49" s="22">
        <f>IF(BE49=D32,1,0)</f>
        <v>0</v>
      </c>
      <c r="CF49" s="22">
        <f>IF(BE49=D35,1,0)</f>
        <v>0</v>
      </c>
      <c r="CG49" s="22">
        <f>IF(BE49=AP29,1,0)</f>
        <v>0</v>
      </c>
      <c r="CH49" s="22">
        <f>IF(BE49=AP32,1,0)</f>
        <v>0</v>
      </c>
      <c r="CI49" s="22">
        <f>IF(BE49=AP35,1,0)</f>
        <v>0</v>
      </c>
      <c r="CJ49" s="23" t="s">
        <v>72</v>
      </c>
      <c r="CK49" s="23" t="s">
        <v>73</v>
      </c>
      <c r="CL49" s="23" t="s">
        <v>74</v>
      </c>
      <c r="CM49" s="3"/>
      <c r="CN49" s="3"/>
      <c r="CO49" s="3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2:149" ht="7.5" customHeight="1">
      <c r="B50" s="181"/>
      <c r="C50" s="182"/>
      <c r="D50" s="183"/>
      <c r="E50" s="181"/>
      <c r="F50" s="182"/>
      <c r="G50" s="183"/>
      <c r="H50" s="181"/>
      <c r="I50" s="182"/>
      <c r="J50" s="183"/>
      <c r="K50" s="181"/>
      <c r="L50" s="182"/>
      <c r="M50" s="183"/>
      <c r="N50" s="159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1"/>
      <c r="AF50" s="203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224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6"/>
      <c r="BU50" s="218"/>
      <c r="BV50" s="219"/>
      <c r="BW50" s="219"/>
      <c r="BX50" s="219"/>
      <c r="BY50" s="220"/>
      <c r="BZ50" s="206"/>
      <c r="CA50" s="207"/>
      <c r="CC50" s="3"/>
      <c r="CD50" s="25">
        <f>IF(CD51=D29,1,0)</f>
        <v>0</v>
      </c>
      <c r="CE50" s="25">
        <f>IF(CD51=D32,1,0)</f>
        <v>0</v>
      </c>
      <c r="CF50" s="25">
        <f>IF(CD51=D35,1,0)</f>
        <v>0</v>
      </c>
      <c r="CG50" s="25">
        <f>IF(CD51=AP29,1,0)</f>
        <v>0</v>
      </c>
      <c r="CH50" s="25">
        <f>IF(CD51=AP32,1,0)</f>
        <v>0</v>
      </c>
      <c r="CI50" s="25">
        <f>IF(CD51=AP35,1,0)</f>
        <v>0</v>
      </c>
      <c r="CJ50" s="24" t="s">
        <v>75</v>
      </c>
      <c r="CK50" s="24" t="s">
        <v>76</v>
      </c>
      <c r="CL50" s="23" t="s">
        <v>74</v>
      </c>
      <c r="CM50" s="3"/>
      <c r="CN50" s="3"/>
      <c r="CO50" s="3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1:149" ht="7.5" customHeight="1">
      <c r="A51" s="333" t="s">
        <v>55</v>
      </c>
      <c r="B51" s="259" t="s">
        <v>48</v>
      </c>
      <c r="C51" s="260"/>
      <c r="D51" s="261"/>
      <c r="E51" s="259" t="s">
        <v>49</v>
      </c>
      <c r="F51" s="260"/>
      <c r="G51" s="261"/>
      <c r="H51" s="259" t="s">
        <v>50</v>
      </c>
      <c r="I51" s="260"/>
      <c r="J51" s="261"/>
      <c r="K51" s="259" t="s">
        <v>49</v>
      </c>
      <c r="L51" s="260"/>
      <c r="M51" s="261"/>
      <c r="N51" s="184" t="str">
        <f>IF(B2=6,D8,IF(B2=5,D5,IF(B2=4,D6,IF(B2=3,D5,""))))</f>
        <v>Cesc Carrera</v>
      </c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6"/>
      <c r="AF51" s="203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224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6"/>
      <c r="BU51" s="218"/>
      <c r="BV51" s="219"/>
      <c r="BW51" s="219"/>
      <c r="BX51" s="219"/>
      <c r="BY51" s="220"/>
      <c r="BZ51" s="206"/>
      <c r="CA51" s="207"/>
      <c r="CC51" s="3"/>
      <c r="CD51" s="26" t="str">
        <f>IF(BZ49=""," ",IF(LEFT(BZ49,1)="3",N51,N49))</f>
        <v> </v>
      </c>
      <c r="CE51" s="27"/>
      <c r="CF51" s="27"/>
      <c r="CG51" s="27"/>
      <c r="CH51" s="28"/>
      <c r="CI51" s="28"/>
      <c r="CJ51" s="24" t="s">
        <v>77</v>
      </c>
      <c r="CK51" s="24" t="s">
        <v>78</v>
      </c>
      <c r="CL51" s="23" t="s">
        <v>74</v>
      </c>
      <c r="CM51" s="3"/>
      <c r="CN51" s="3"/>
      <c r="CO51" s="3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1:149" ht="7.5" customHeight="1">
      <c r="A52" s="334"/>
      <c r="B52" s="262"/>
      <c r="C52" s="263"/>
      <c r="D52" s="264"/>
      <c r="E52" s="262"/>
      <c r="F52" s="263"/>
      <c r="G52" s="264"/>
      <c r="H52" s="262"/>
      <c r="I52" s="263"/>
      <c r="J52" s="264"/>
      <c r="K52" s="262"/>
      <c r="L52" s="263"/>
      <c r="M52" s="264"/>
      <c r="N52" s="187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9"/>
      <c r="AF52" s="214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27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9"/>
      <c r="BU52" s="330"/>
      <c r="BV52" s="331"/>
      <c r="BW52" s="331"/>
      <c r="BX52" s="331"/>
      <c r="BY52" s="332"/>
      <c r="BZ52" s="206"/>
      <c r="CA52" s="207"/>
      <c r="CC52" s="3"/>
      <c r="CD52" s="28"/>
      <c r="CE52" s="28"/>
      <c r="CF52" s="28"/>
      <c r="CG52" s="28"/>
      <c r="CH52" s="28"/>
      <c r="CI52" s="28"/>
      <c r="CJ52" s="24" t="s">
        <v>79</v>
      </c>
      <c r="CK52" s="24" t="s">
        <v>80</v>
      </c>
      <c r="CL52" s="23" t="s">
        <v>74</v>
      </c>
      <c r="CM52" s="3"/>
      <c r="CN52" s="3"/>
      <c r="CO52" s="3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</row>
    <row r="53" spans="2:149" ht="7.5" customHeight="1">
      <c r="B53" s="181" t="s">
        <v>22</v>
      </c>
      <c r="C53" s="182"/>
      <c r="D53" s="183"/>
      <c r="E53" s="181" t="s">
        <v>26</v>
      </c>
      <c r="F53" s="182"/>
      <c r="G53" s="183"/>
      <c r="H53" s="181" t="s">
        <v>27</v>
      </c>
      <c r="I53" s="182"/>
      <c r="J53" s="183"/>
      <c r="K53" s="181" t="s">
        <v>28</v>
      </c>
      <c r="L53" s="182"/>
      <c r="M53" s="183"/>
      <c r="N53" s="159" t="str">
        <f>IF(B2=6,D3,IF(B2=5,D6,IF(B2=4,D4,IF(B2=3,D3,""))))</f>
        <v>Marçal Bellet</v>
      </c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1"/>
      <c r="AF53" s="201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24" t="str">
        <f>IF(BZ53=""," ",IF(LEFT(BZ53,1)="3",N53,N55))</f>
        <v> </v>
      </c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6"/>
      <c r="BU53" s="218">
        <f>IF(BZ53="","",VLOOKUP(BZ53,result,2,FALSE))</f>
      </c>
      <c r="BV53" s="219"/>
      <c r="BW53" s="219"/>
      <c r="BX53" s="219"/>
      <c r="BY53" s="220"/>
      <c r="BZ53" s="206"/>
      <c r="CA53" s="207"/>
      <c r="CC53" s="3"/>
      <c r="CD53" s="22">
        <f>IF(BE53=D29,1,0)</f>
        <v>0</v>
      </c>
      <c r="CE53" s="22">
        <f>IF(BE53=D32,1,0)</f>
        <v>0</v>
      </c>
      <c r="CF53" s="22">
        <f>IF(BE53=D35,1,0)</f>
        <v>0</v>
      </c>
      <c r="CG53" s="22">
        <f>IF(BE53=AP29,1,0)</f>
        <v>0</v>
      </c>
      <c r="CH53" s="22">
        <f>IF(BE53=AP32,1,0)</f>
        <v>0</v>
      </c>
      <c r="CI53" s="22">
        <f>IF(BE53=AP35,1,0)</f>
        <v>0</v>
      </c>
      <c r="CJ53" s="23"/>
      <c r="CK53" s="23" t="s">
        <v>81</v>
      </c>
      <c r="CL53" s="23" t="s">
        <v>81</v>
      </c>
      <c r="CM53" s="3"/>
      <c r="CN53" s="3"/>
      <c r="CO53" s="3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</row>
    <row r="54" spans="2:149" ht="7.5" customHeight="1">
      <c r="B54" s="181"/>
      <c r="C54" s="182"/>
      <c r="D54" s="183"/>
      <c r="E54" s="181"/>
      <c r="F54" s="182"/>
      <c r="G54" s="183"/>
      <c r="H54" s="181"/>
      <c r="I54" s="182"/>
      <c r="J54" s="183"/>
      <c r="K54" s="181"/>
      <c r="L54" s="182"/>
      <c r="M54" s="183"/>
      <c r="N54" s="159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1"/>
      <c r="AF54" s="203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224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6"/>
      <c r="BU54" s="218"/>
      <c r="BV54" s="219"/>
      <c r="BW54" s="219"/>
      <c r="BX54" s="219"/>
      <c r="BY54" s="220"/>
      <c r="BZ54" s="206"/>
      <c r="CA54" s="207"/>
      <c r="CC54" s="3"/>
      <c r="CD54" s="25">
        <f>IF(CD55=D29,1,0)</f>
        <v>0</v>
      </c>
      <c r="CE54" s="25">
        <f>IF(CD55=D32,1,0)</f>
        <v>0</v>
      </c>
      <c r="CF54" s="25">
        <f>IF(CD55=D35,1,0)</f>
        <v>0</v>
      </c>
      <c r="CG54" s="25">
        <f>IF(CD55=AP29,1,0)</f>
        <v>0</v>
      </c>
      <c r="CH54" s="25">
        <f>IF(CD55=AP32,1,0)</f>
        <v>0</v>
      </c>
      <c r="CI54" s="25">
        <f>IF(CD55=AP35,1,0)</f>
        <v>0</v>
      </c>
      <c r="CJ54" s="3"/>
      <c r="CK54" s="3"/>
      <c r="CL54" s="3"/>
      <c r="CM54" s="3"/>
      <c r="CN54" s="3"/>
      <c r="CO54" s="3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</row>
    <row r="55" spans="1:149" ht="7.5" customHeight="1">
      <c r="A55" s="333" t="s">
        <v>55</v>
      </c>
      <c r="B55" s="259" t="s">
        <v>51</v>
      </c>
      <c r="C55" s="260"/>
      <c r="D55" s="261"/>
      <c r="E55" s="259" t="s">
        <v>50</v>
      </c>
      <c r="F55" s="260"/>
      <c r="G55" s="261"/>
      <c r="H55" s="259" t="s">
        <v>52</v>
      </c>
      <c r="I55" s="260"/>
      <c r="J55" s="261"/>
      <c r="K55" s="259" t="s">
        <v>52</v>
      </c>
      <c r="L55" s="260"/>
      <c r="M55" s="261"/>
      <c r="N55" s="184" t="str">
        <f>IF(B2=6,D6,IF(B2=5,D7,IF(B2=4,D6,IF(B2=3,D4,""))))</f>
        <v>Sergi Llanes </v>
      </c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6"/>
      <c r="AF55" s="203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224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6"/>
      <c r="BU55" s="218"/>
      <c r="BV55" s="219"/>
      <c r="BW55" s="219"/>
      <c r="BX55" s="219"/>
      <c r="BY55" s="220"/>
      <c r="BZ55" s="206"/>
      <c r="CA55" s="207"/>
      <c r="CC55" s="3"/>
      <c r="CD55" s="26" t="str">
        <f>IF(BZ53=""," ",IF(LEFT(BZ53,1)="3",N55,N53))</f>
        <v> </v>
      </c>
      <c r="CE55" s="27"/>
      <c r="CF55" s="27"/>
      <c r="CG55" s="27"/>
      <c r="CH55" s="28"/>
      <c r="CI55" s="28"/>
      <c r="CJ55" s="3"/>
      <c r="CK55" s="3"/>
      <c r="CL55" s="3"/>
      <c r="CM55" s="3"/>
      <c r="CN55" s="3"/>
      <c r="CO55" s="3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</row>
    <row r="56" spans="1:149" ht="7.5" customHeight="1">
      <c r="A56" s="334"/>
      <c r="B56" s="335"/>
      <c r="C56" s="336"/>
      <c r="D56" s="337"/>
      <c r="E56" s="335"/>
      <c r="F56" s="336"/>
      <c r="G56" s="337"/>
      <c r="H56" s="335"/>
      <c r="I56" s="336"/>
      <c r="J56" s="337"/>
      <c r="K56" s="262"/>
      <c r="L56" s="263"/>
      <c r="M56" s="264"/>
      <c r="N56" s="232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4"/>
      <c r="AF56" s="203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227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9"/>
      <c r="BU56" s="218"/>
      <c r="BV56" s="219"/>
      <c r="BW56" s="219"/>
      <c r="BX56" s="219"/>
      <c r="BY56" s="220"/>
      <c r="BZ56" s="206"/>
      <c r="CA56" s="207"/>
      <c r="CC56" s="3"/>
      <c r="CD56" s="28"/>
      <c r="CE56" s="28"/>
      <c r="CF56" s="28"/>
      <c r="CG56" s="28"/>
      <c r="CH56" s="28"/>
      <c r="CI56" s="28"/>
      <c r="CJ56" s="3"/>
      <c r="CK56" s="3"/>
      <c r="CL56" s="3"/>
      <c r="CM56" s="3"/>
      <c r="CN56" s="3"/>
      <c r="CO56" s="3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</row>
    <row r="57" spans="2:149" ht="7.5" customHeight="1">
      <c r="B57" s="181" t="s">
        <v>29</v>
      </c>
      <c r="C57" s="182"/>
      <c r="D57" s="183"/>
      <c r="E57" s="181" t="s">
        <v>24</v>
      </c>
      <c r="F57" s="182"/>
      <c r="G57" s="183"/>
      <c r="H57" s="181" t="s">
        <v>24</v>
      </c>
      <c r="I57" s="182"/>
      <c r="J57" s="183"/>
      <c r="K57" s="238"/>
      <c r="L57" s="239"/>
      <c r="M57" s="265"/>
      <c r="N57" s="159" t="str">
        <f>IF(B2=6,D4,IF(B2=5,D3,IF(B2=4,D3,IF(B2=3,"",""))))</f>
        <v>Èric Torné</v>
      </c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1"/>
      <c r="AF57" s="231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21" t="str">
        <f>IF(BZ57=""," ",IF(LEFT(BZ57,1)="3",N57,N59))</f>
        <v> </v>
      </c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3"/>
      <c r="BU57" s="215">
        <f>IF(BZ57="","",VLOOKUP(BZ57,result,2,FALSE))</f>
      </c>
      <c r="BV57" s="216"/>
      <c r="BW57" s="216"/>
      <c r="BX57" s="216"/>
      <c r="BY57" s="217"/>
      <c r="BZ57" s="206"/>
      <c r="CA57" s="207"/>
      <c r="CC57" s="3"/>
      <c r="CD57" s="22">
        <f>IF(BE57=D29,1,0)</f>
        <v>0</v>
      </c>
      <c r="CE57" s="22">
        <f>IF(BE57=D32,1,0)</f>
        <v>0</v>
      </c>
      <c r="CF57" s="22">
        <f>IF(BE57=D35,1,0)</f>
        <v>0</v>
      </c>
      <c r="CG57" s="22">
        <f>IF(BE57=AP29,1,0)</f>
        <v>0</v>
      </c>
      <c r="CH57" s="22">
        <f>IF(BE57=AP32,1,0)</f>
        <v>0</v>
      </c>
      <c r="CI57" s="22">
        <f>IF(BE57=AP35,1,0)</f>
        <v>0</v>
      </c>
      <c r="CJ57" s="3"/>
      <c r="CK57" s="3"/>
      <c r="CL57" s="3"/>
      <c r="CM57" s="3"/>
      <c r="CN57" s="3"/>
      <c r="CO57" s="3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</row>
    <row r="58" spans="2:149" ht="7.5" customHeight="1">
      <c r="B58" s="181"/>
      <c r="C58" s="182"/>
      <c r="D58" s="183"/>
      <c r="E58" s="181"/>
      <c r="F58" s="182"/>
      <c r="G58" s="183"/>
      <c r="H58" s="181"/>
      <c r="I58" s="182"/>
      <c r="J58" s="183"/>
      <c r="K58" s="153"/>
      <c r="L58" s="154"/>
      <c r="M58" s="155"/>
      <c r="N58" s="159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1"/>
      <c r="AF58" s="203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224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6"/>
      <c r="BU58" s="218"/>
      <c r="BV58" s="219"/>
      <c r="BW58" s="219"/>
      <c r="BX58" s="219"/>
      <c r="BY58" s="220"/>
      <c r="BZ58" s="206"/>
      <c r="CA58" s="207"/>
      <c r="CC58" s="3"/>
      <c r="CD58" s="25">
        <f>IF(CD59=D29,1,0)</f>
        <v>0</v>
      </c>
      <c r="CE58" s="25">
        <f>IF(CD59=D32,1,0)</f>
        <v>0</v>
      </c>
      <c r="CF58" s="25">
        <f>IF(CD59=D35,1,0)</f>
        <v>0</v>
      </c>
      <c r="CG58" s="25">
        <f>IF(CD59=AP29,1,0)</f>
        <v>0</v>
      </c>
      <c r="CH58" s="25">
        <f>IF(CD59=AP32,1,0)</f>
        <v>0</v>
      </c>
      <c r="CI58" s="25">
        <f>IF(CD59=AP35,1,0)</f>
        <v>0</v>
      </c>
      <c r="CJ58" s="3"/>
      <c r="CK58" s="3"/>
      <c r="CL58" s="3"/>
      <c r="CM58" s="3"/>
      <c r="CN58" s="3"/>
      <c r="CO58" s="3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</row>
    <row r="59" spans="1:149" ht="7.5" customHeight="1">
      <c r="A59" s="333" t="s">
        <v>55</v>
      </c>
      <c r="B59" s="259" t="s">
        <v>49</v>
      </c>
      <c r="C59" s="260"/>
      <c r="D59" s="261"/>
      <c r="E59" s="259" t="s">
        <v>47</v>
      </c>
      <c r="F59" s="260"/>
      <c r="G59" s="261"/>
      <c r="H59" s="259" t="s">
        <v>47</v>
      </c>
      <c r="I59" s="260"/>
      <c r="J59" s="261"/>
      <c r="K59" s="153"/>
      <c r="L59" s="154"/>
      <c r="M59" s="155"/>
      <c r="N59" s="184" t="str">
        <f>IF(B2=6,D7,IF(B2=5,D5,IF(B2=4,D5,IF(B2=3,"",""))))</f>
        <v>Cesc Carrera</v>
      </c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6"/>
      <c r="AF59" s="203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224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6"/>
      <c r="BU59" s="218"/>
      <c r="BV59" s="219"/>
      <c r="BW59" s="219"/>
      <c r="BX59" s="219"/>
      <c r="BY59" s="220"/>
      <c r="BZ59" s="206"/>
      <c r="CA59" s="207"/>
      <c r="CC59" s="3"/>
      <c r="CD59" s="26" t="str">
        <f>IF(BZ57=""," ",IF(LEFT(BZ57,1)="3",N59,N57))</f>
        <v> </v>
      </c>
      <c r="CE59" s="27"/>
      <c r="CF59" s="27"/>
      <c r="CG59" s="27"/>
      <c r="CH59" s="28"/>
      <c r="CI59" s="28"/>
      <c r="CJ59" s="3"/>
      <c r="CK59" s="3"/>
      <c r="CL59" s="3"/>
      <c r="CM59" s="3"/>
      <c r="CN59" s="3"/>
      <c r="CO59" s="3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</row>
    <row r="60" spans="1:149" ht="7.5" customHeight="1">
      <c r="A60" s="334"/>
      <c r="B60" s="262"/>
      <c r="C60" s="263"/>
      <c r="D60" s="264"/>
      <c r="E60" s="262"/>
      <c r="F60" s="263"/>
      <c r="G60" s="264"/>
      <c r="H60" s="262"/>
      <c r="I60" s="263"/>
      <c r="J60" s="264"/>
      <c r="K60" s="192"/>
      <c r="L60" s="193"/>
      <c r="M60" s="200"/>
      <c r="N60" s="187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9"/>
      <c r="AF60" s="214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27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29"/>
      <c r="BU60" s="218"/>
      <c r="BV60" s="219"/>
      <c r="BW60" s="219"/>
      <c r="BX60" s="219"/>
      <c r="BY60" s="220"/>
      <c r="BZ60" s="206"/>
      <c r="CA60" s="207"/>
      <c r="CC60" s="3"/>
      <c r="CD60" s="28"/>
      <c r="CE60" s="28"/>
      <c r="CF60" s="28"/>
      <c r="CG60" s="28"/>
      <c r="CH60" s="28"/>
      <c r="CI60" s="28"/>
      <c r="CJ60" s="3"/>
      <c r="CK60" s="3"/>
      <c r="CL60" s="3"/>
      <c r="CM60" s="3"/>
      <c r="CN60" s="3"/>
      <c r="CO60" s="3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</row>
    <row r="61" spans="2:149" ht="7.5" customHeight="1">
      <c r="B61" s="181" t="s">
        <v>30</v>
      </c>
      <c r="C61" s="182"/>
      <c r="D61" s="183"/>
      <c r="E61" s="181" t="s">
        <v>29</v>
      </c>
      <c r="F61" s="182"/>
      <c r="G61" s="183"/>
      <c r="H61" s="181" t="s">
        <v>30</v>
      </c>
      <c r="I61" s="182"/>
      <c r="J61" s="183"/>
      <c r="K61" s="150"/>
      <c r="L61" s="151"/>
      <c r="M61" s="152"/>
      <c r="N61" s="159" t="str">
        <f>IF(B2=6,D5,IF(B2=5,D4,IF(B2=4,D5,IF(B2=3,"",""))))</f>
        <v>Joan Carné </v>
      </c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1"/>
      <c r="AF61" s="201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35" t="str">
        <f>IF(BZ61=""," ",IF(LEFT(BZ61,1)="3",N61,N63))</f>
        <v> </v>
      </c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7"/>
      <c r="BU61" s="327">
        <f>IF(BZ61="","",VLOOKUP(BZ61,result,2,FALSE))</f>
      </c>
      <c r="BV61" s="328"/>
      <c r="BW61" s="328"/>
      <c r="BX61" s="328"/>
      <c r="BY61" s="329"/>
      <c r="BZ61" s="206"/>
      <c r="CA61" s="207"/>
      <c r="CC61" s="3"/>
      <c r="CD61" s="22">
        <f>IF(BE61=D29,1,0)</f>
        <v>0</v>
      </c>
      <c r="CE61" s="22">
        <f>IF(BE61=D32,1,0)</f>
        <v>0</v>
      </c>
      <c r="CF61" s="22">
        <f>IF(BE61=D35,1,0)</f>
        <v>0</v>
      </c>
      <c r="CG61" s="22">
        <f>IF(BE61=AP29,1,0)</f>
        <v>0</v>
      </c>
      <c r="CH61" s="22">
        <f>IF(BE61=AP32,1,0)</f>
        <v>0</v>
      </c>
      <c r="CI61" s="22">
        <f>IF(BE61=AP35,1,0)</f>
        <v>0</v>
      </c>
      <c r="CJ61" s="3"/>
      <c r="CK61" s="3"/>
      <c r="CL61" s="3"/>
      <c r="CM61" s="3"/>
      <c r="CN61" s="3"/>
      <c r="CO61" s="3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</row>
    <row r="62" spans="2:149" ht="7.5" customHeight="1">
      <c r="B62" s="181"/>
      <c r="C62" s="182"/>
      <c r="D62" s="183"/>
      <c r="E62" s="181"/>
      <c r="F62" s="182"/>
      <c r="G62" s="183"/>
      <c r="H62" s="181"/>
      <c r="I62" s="182"/>
      <c r="J62" s="183"/>
      <c r="K62" s="153"/>
      <c r="L62" s="154"/>
      <c r="M62" s="155"/>
      <c r="N62" s="159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1"/>
      <c r="AF62" s="203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224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6"/>
      <c r="BU62" s="218"/>
      <c r="BV62" s="219"/>
      <c r="BW62" s="219"/>
      <c r="BX62" s="219"/>
      <c r="BY62" s="220"/>
      <c r="BZ62" s="206"/>
      <c r="CA62" s="207"/>
      <c r="CC62" s="3"/>
      <c r="CD62" s="25">
        <f>IF(CD63=D29,1,0)</f>
        <v>0</v>
      </c>
      <c r="CE62" s="25">
        <f>IF(CD63=D32,1,0)</f>
        <v>0</v>
      </c>
      <c r="CF62" s="25">
        <f>IF(CD63=D35,1,0)</f>
        <v>0</v>
      </c>
      <c r="CG62" s="25">
        <f>IF(CD63=AP29,1,0)</f>
        <v>0</v>
      </c>
      <c r="CH62" s="25">
        <f>IF(CD63=AP32,1,0)</f>
        <v>0</v>
      </c>
      <c r="CI62" s="25">
        <f>IF(CD63=AP35,1,0)</f>
        <v>0</v>
      </c>
      <c r="CJ62" s="3"/>
      <c r="CK62" s="3"/>
      <c r="CL62" s="3"/>
      <c r="CM62" s="3"/>
      <c r="CN62" s="3"/>
      <c r="CO62" s="3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</row>
    <row r="63" spans="1:149" ht="7.5" customHeight="1">
      <c r="A63" s="333" t="s">
        <v>55</v>
      </c>
      <c r="B63" s="259" t="s">
        <v>50</v>
      </c>
      <c r="C63" s="260"/>
      <c r="D63" s="261"/>
      <c r="E63" s="259" t="s">
        <v>52</v>
      </c>
      <c r="F63" s="260"/>
      <c r="G63" s="261"/>
      <c r="H63" s="259" t="s">
        <v>50</v>
      </c>
      <c r="I63" s="260"/>
      <c r="J63" s="261"/>
      <c r="K63" s="153"/>
      <c r="L63" s="154"/>
      <c r="M63" s="155"/>
      <c r="N63" s="184" t="str">
        <f>IF(B2=6,D6,IF(B2=5,D7,IF(B2=4,D6,IF(B2=3,"",""))))</f>
        <v>Sergi Llanes </v>
      </c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6"/>
      <c r="AF63" s="203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224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6"/>
      <c r="BU63" s="218"/>
      <c r="BV63" s="219"/>
      <c r="BW63" s="219"/>
      <c r="BX63" s="219"/>
      <c r="BY63" s="220"/>
      <c r="BZ63" s="206"/>
      <c r="CA63" s="207"/>
      <c r="CC63" s="3"/>
      <c r="CD63" s="26" t="str">
        <f>IF(BZ61=""," ",IF(LEFT(BZ61,1)="3",N63,N61))</f>
        <v> </v>
      </c>
      <c r="CE63" s="27"/>
      <c r="CF63" s="27"/>
      <c r="CG63" s="27"/>
      <c r="CH63" s="28"/>
      <c r="CI63" s="28"/>
      <c r="CJ63" s="3"/>
      <c r="CK63" s="3"/>
      <c r="CL63" s="3"/>
      <c r="CM63" s="3"/>
      <c r="CN63" s="3"/>
      <c r="CO63" s="3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</row>
    <row r="64" spans="1:149" ht="7.5" customHeight="1">
      <c r="A64" s="334"/>
      <c r="B64" s="262"/>
      <c r="C64" s="263"/>
      <c r="D64" s="264"/>
      <c r="E64" s="262"/>
      <c r="F64" s="263"/>
      <c r="G64" s="264"/>
      <c r="H64" s="262"/>
      <c r="I64" s="263"/>
      <c r="J64" s="264"/>
      <c r="K64" s="192"/>
      <c r="L64" s="193"/>
      <c r="M64" s="200"/>
      <c r="N64" s="187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9"/>
      <c r="AF64" s="214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27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9"/>
      <c r="BU64" s="330"/>
      <c r="BV64" s="331"/>
      <c r="BW64" s="331"/>
      <c r="BX64" s="331"/>
      <c r="BY64" s="332"/>
      <c r="BZ64" s="206"/>
      <c r="CA64" s="207"/>
      <c r="CC64" s="3"/>
      <c r="CD64" s="28"/>
      <c r="CE64" s="28"/>
      <c r="CF64" s="28"/>
      <c r="CG64" s="28"/>
      <c r="CH64" s="28"/>
      <c r="CI64" s="28"/>
      <c r="CJ64" s="3"/>
      <c r="CK64" s="3"/>
      <c r="CL64" s="3"/>
      <c r="CM64" s="3"/>
      <c r="CN64" s="3"/>
      <c r="CO64" s="3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</row>
    <row r="65" spans="2:149" ht="7.5" customHeight="1">
      <c r="B65" s="181" t="s">
        <v>31</v>
      </c>
      <c r="C65" s="182"/>
      <c r="D65" s="183"/>
      <c r="E65" s="181" t="s">
        <v>30</v>
      </c>
      <c r="F65" s="182"/>
      <c r="G65" s="183"/>
      <c r="H65" s="181" t="s">
        <v>28</v>
      </c>
      <c r="I65" s="182"/>
      <c r="J65" s="183"/>
      <c r="K65" s="150"/>
      <c r="L65" s="151"/>
      <c r="M65" s="152"/>
      <c r="N65" s="159" t="str">
        <f>IF(B2=6,D3,IF(B2=5,D5,IF(B2=4,D3,IF(B2=3,"",""))))</f>
        <v>Cesc Carrera</v>
      </c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1"/>
      <c r="AF65" s="201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24" t="str">
        <f>IF(BZ65=""," ",IF(LEFT(BZ65,1)="3",N65,N67))</f>
        <v> </v>
      </c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6"/>
      <c r="BU65" s="218">
        <f>IF(BZ65="","",VLOOKUP(BZ65,result,2,FALSE))</f>
      </c>
      <c r="BV65" s="219"/>
      <c r="BW65" s="219"/>
      <c r="BX65" s="219"/>
      <c r="BY65" s="220"/>
      <c r="BZ65" s="206"/>
      <c r="CA65" s="207"/>
      <c r="CC65" s="3"/>
      <c r="CD65" s="22">
        <f>IF(BE65=D29,1,0)</f>
        <v>0</v>
      </c>
      <c r="CE65" s="22">
        <f>IF(BE65=D32,1,0)</f>
        <v>0</v>
      </c>
      <c r="CF65" s="22">
        <f>IF(BE65=D35,1,0)</f>
        <v>0</v>
      </c>
      <c r="CG65" s="22">
        <f>IF(BE65=AP29,1,0)</f>
        <v>0</v>
      </c>
      <c r="CH65" s="22">
        <f>IF(BE65=AP32,1,0)</f>
        <v>0</v>
      </c>
      <c r="CI65" s="22">
        <f>IF(BE65=AP35,1,0)</f>
        <v>0</v>
      </c>
      <c r="CJ65" s="3"/>
      <c r="CK65" s="3"/>
      <c r="CL65" s="3"/>
      <c r="CM65" s="3"/>
      <c r="CN65" s="3"/>
      <c r="CO65" s="3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</row>
    <row r="66" spans="2:149" ht="7.5" customHeight="1">
      <c r="B66" s="181"/>
      <c r="C66" s="182"/>
      <c r="D66" s="183"/>
      <c r="E66" s="181"/>
      <c r="F66" s="182"/>
      <c r="G66" s="183"/>
      <c r="H66" s="181"/>
      <c r="I66" s="182"/>
      <c r="J66" s="183"/>
      <c r="K66" s="153"/>
      <c r="L66" s="154"/>
      <c r="M66" s="155"/>
      <c r="N66" s="159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1"/>
      <c r="AF66" s="203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224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6"/>
      <c r="BU66" s="218"/>
      <c r="BV66" s="219"/>
      <c r="BW66" s="219"/>
      <c r="BX66" s="219"/>
      <c r="BY66" s="220"/>
      <c r="BZ66" s="206"/>
      <c r="CA66" s="207"/>
      <c r="CC66" s="3"/>
      <c r="CD66" s="25">
        <f>IF(CD67=D29,1,0)</f>
        <v>0</v>
      </c>
      <c r="CE66" s="25">
        <f>IF(CD67=D32,1,0)</f>
        <v>0</v>
      </c>
      <c r="CF66" s="25">
        <f>IF(CD67=D35,1,0)</f>
        <v>0</v>
      </c>
      <c r="CG66" s="25">
        <f>IF(CD67=AP29,1,0)</f>
        <v>0</v>
      </c>
      <c r="CH66" s="25">
        <f>IF(CD67=AP32,1,0)</f>
        <v>0</v>
      </c>
      <c r="CI66" s="25">
        <f>IF(CD67=AP35,1,0)</f>
        <v>0</v>
      </c>
      <c r="CJ66" s="3"/>
      <c r="CK66" s="3"/>
      <c r="CL66" s="3"/>
      <c r="CM66" s="3"/>
      <c r="CN66" s="3"/>
      <c r="CO66" s="3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</row>
    <row r="67" spans="1:149" ht="7.5" customHeight="1">
      <c r="A67" s="333" t="s">
        <v>55</v>
      </c>
      <c r="B67" s="259" t="s">
        <v>52</v>
      </c>
      <c r="C67" s="260"/>
      <c r="D67" s="261"/>
      <c r="E67" s="259" t="s">
        <v>50</v>
      </c>
      <c r="F67" s="260"/>
      <c r="G67" s="261"/>
      <c r="H67" s="259" t="s">
        <v>52</v>
      </c>
      <c r="I67" s="260"/>
      <c r="J67" s="261"/>
      <c r="K67" s="153"/>
      <c r="L67" s="154"/>
      <c r="M67" s="155"/>
      <c r="N67" s="184" t="str">
        <f>IF(B2=6,D8,IF(B2=5,D6,IF(B2=4,D4,IF(B2=3,"",""))))</f>
        <v>Marçal Bellet</v>
      </c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6"/>
      <c r="AF67" s="203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224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6"/>
      <c r="BU67" s="218"/>
      <c r="BV67" s="219"/>
      <c r="BW67" s="219"/>
      <c r="BX67" s="219"/>
      <c r="BY67" s="220"/>
      <c r="BZ67" s="206"/>
      <c r="CA67" s="207"/>
      <c r="CC67" s="3"/>
      <c r="CD67" s="26" t="str">
        <f>IF(BZ65=""," ",IF(LEFT(BZ65,1)="3",N67,N65))</f>
        <v> </v>
      </c>
      <c r="CE67" s="27"/>
      <c r="CF67" s="27"/>
      <c r="CG67" s="27"/>
      <c r="CH67" s="28"/>
      <c r="CI67" s="28"/>
      <c r="CJ67" s="3"/>
      <c r="CK67" s="3"/>
      <c r="CL67" s="3"/>
      <c r="CM67" s="3"/>
      <c r="CN67" s="3"/>
      <c r="CO67" s="3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</row>
    <row r="68" spans="1:149" ht="7.5" customHeight="1">
      <c r="A68" s="334"/>
      <c r="B68" s="335"/>
      <c r="C68" s="336"/>
      <c r="D68" s="337"/>
      <c r="E68" s="335"/>
      <c r="F68" s="336"/>
      <c r="G68" s="337"/>
      <c r="H68" s="335"/>
      <c r="I68" s="336"/>
      <c r="J68" s="337"/>
      <c r="K68" s="192"/>
      <c r="L68" s="193"/>
      <c r="M68" s="200"/>
      <c r="N68" s="232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4"/>
      <c r="AF68" s="203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227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9"/>
      <c r="BU68" s="218"/>
      <c r="BV68" s="219"/>
      <c r="BW68" s="219"/>
      <c r="BX68" s="219"/>
      <c r="BY68" s="220"/>
      <c r="BZ68" s="206"/>
      <c r="CA68" s="207"/>
      <c r="CC68" s="3"/>
      <c r="CD68" s="28"/>
      <c r="CE68" s="28"/>
      <c r="CF68" s="28"/>
      <c r="CG68" s="28"/>
      <c r="CH68" s="28"/>
      <c r="CI68" s="28"/>
      <c r="CJ68" s="3"/>
      <c r="CK68" s="3"/>
      <c r="CL68" s="3"/>
      <c r="CM68" s="3"/>
      <c r="CN68" s="3"/>
      <c r="CO68" s="3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</row>
    <row r="69" spans="2:149" ht="7.5" customHeight="1">
      <c r="B69" s="181" t="s">
        <v>27</v>
      </c>
      <c r="C69" s="182"/>
      <c r="D69" s="183"/>
      <c r="E69" s="181" t="s">
        <v>32</v>
      </c>
      <c r="F69" s="182"/>
      <c r="G69" s="183"/>
      <c r="H69" s="238"/>
      <c r="I69" s="239"/>
      <c r="J69" s="240"/>
      <c r="K69" s="150"/>
      <c r="L69" s="151"/>
      <c r="M69" s="152"/>
      <c r="N69" s="159" t="str">
        <f>IF(B2=6,D4,IF(B2=5,D3,IF(B2=4,"",IF(B2=3,"",""))))</f>
        <v>Èric Torné</v>
      </c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1"/>
      <c r="AF69" s="231" t="s">
        <v>2</v>
      </c>
      <c r="AG69" s="230"/>
      <c r="AH69" s="230"/>
      <c r="AI69" s="230"/>
      <c r="AJ69" s="230"/>
      <c r="AK69" s="230" t="s">
        <v>2</v>
      </c>
      <c r="AL69" s="230"/>
      <c r="AM69" s="230"/>
      <c r="AN69" s="230"/>
      <c r="AO69" s="230"/>
      <c r="AP69" s="230" t="s">
        <v>2</v>
      </c>
      <c r="AQ69" s="230"/>
      <c r="AR69" s="230"/>
      <c r="AS69" s="230"/>
      <c r="AT69" s="230"/>
      <c r="AU69" s="230" t="s">
        <v>2</v>
      </c>
      <c r="AV69" s="230"/>
      <c r="AW69" s="230"/>
      <c r="AX69" s="230"/>
      <c r="AY69" s="230"/>
      <c r="AZ69" s="230" t="s">
        <v>2</v>
      </c>
      <c r="BA69" s="230"/>
      <c r="BB69" s="230"/>
      <c r="BC69" s="230"/>
      <c r="BD69" s="230"/>
      <c r="BE69" s="221" t="str">
        <f>IF(BZ69=""," ",IF(LEFT(BZ69,1)="3",N69,N71))</f>
        <v> </v>
      </c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3"/>
      <c r="BU69" s="215">
        <f>IF(BZ69="","",VLOOKUP(BZ69,result,2,FALSE))</f>
      </c>
      <c r="BV69" s="216"/>
      <c r="BW69" s="216"/>
      <c r="BX69" s="216"/>
      <c r="BY69" s="217"/>
      <c r="BZ69" s="206"/>
      <c r="CA69" s="207"/>
      <c r="CC69" s="3"/>
      <c r="CD69" s="22">
        <f>IF(BE69=D29,1,0)</f>
        <v>0</v>
      </c>
      <c r="CE69" s="22">
        <f>IF(BE69=D32,1,0)</f>
        <v>0</v>
      </c>
      <c r="CF69" s="22">
        <f>IF(BE69=D35,1,0)</f>
        <v>0</v>
      </c>
      <c r="CG69" s="22">
        <f>IF(BE69=AP29,1,0)</f>
        <v>0</v>
      </c>
      <c r="CH69" s="22">
        <f>IF(BE69=AP32,1,0)</f>
        <v>0</v>
      </c>
      <c r="CI69" s="22">
        <f>IF(BE69=AP35,1,0)</f>
        <v>0</v>
      </c>
      <c r="CJ69" s="3"/>
      <c r="CK69" s="3"/>
      <c r="CL69" s="3"/>
      <c r="CM69" s="3"/>
      <c r="CN69" s="3"/>
      <c r="CO69" s="3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</row>
    <row r="70" spans="2:149" ht="7.5" customHeight="1">
      <c r="B70" s="181"/>
      <c r="C70" s="182"/>
      <c r="D70" s="183"/>
      <c r="E70" s="181"/>
      <c r="F70" s="182"/>
      <c r="G70" s="183"/>
      <c r="H70" s="153"/>
      <c r="I70" s="154"/>
      <c r="J70" s="191"/>
      <c r="K70" s="153"/>
      <c r="L70" s="154"/>
      <c r="M70" s="155"/>
      <c r="N70" s="159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1"/>
      <c r="AF70" s="203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224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6"/>
      <c r="BU70" s="218"/>
      <c r="BV70" s="219"/>
      <c r="BW70" s="219"/>
      <c r="BX70" s="219"/>
      <c r="BY70" s="220"/>
      <c r="BZ70" s="206"/>
      <c r="CA70" s="207"/>
      <c r="CC70" s="3"/>
      <c r="CD70" s="25">
        <f>IF(CD71=D29,1,0)</f>
        <v>0</v>
      </c>
      <c r="CE70" s="25">
        <f>IF(CD71=D32,1,0)</f>
        <v>0</v>
      </c>
      <c r="CF70" s="25">
        <f>IF(CD71=D35,1,0)</f>
        <v>0</v>
      </c>
      <c r="CG70" s="25">
        <f>IF(CD71=AP29,1,0)</f>
        <v>0</v>
      </c>
      <c r="CH70" s="25">
        <f>IF(CD71=AP32,1,0)</f>
        <v>0</v>
      </c>
      <c r="CI70" s="25">
        <f>IF(CD71=AP35,1,0)</f>
        <v>0</v>
      </c>
      <c r="CJ70" s="3"/>
      <c r="CK70" s="3"/>
      <c r="CL70" s="3"/>
      <c r="CM70" s="3"/>
      <c r="CN70" s="3"/>
      <c r="CO70" s="3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</row>
    <row r="71" spans="1:149" ht="7.5" customHeight="1">
      <c r="A71" s="333" t="s">
        <v>55</v>
      </c>
      <c r="B71" s="259" t="s">
        <v>49</v>
      </c>
      <c r="C71" s="260"/>
      <c r="D71" s="261"/>
      <c r="E71" s="259" t="s">
        <v>47</v>
      </c>
      <c r="F71" s="260"/>
      <c r="G71" s="261"/>
      <c r="H71" s="153"/>
      <c r="I71" s="154"/>
      <c r="J71" s="191"/>
      <c r="K71" s="153"/>
      <c r="L71" s="154"/>
      <c r="M71" s="155"/>
      <c r="N71" s="184" t="str">
        <f>IF(B2=6,D6,IF(B2=5,D7,IF(B2=4,"",IF(B2=3,"",""))))</f>
        <v>Sergi Llanes </v>
      </c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6"/>
      <c r="AF71" s="203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224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6"/>
      <c r="BU71" s="218"/>
      <c r="BV71" s="219"/>
      <c r="BW71" s="219"/>
      <c r="BX71" s="219"/>
      <c r="BY71" s="220"/>
      <c r="BZ71" s="206"/>
      <c r="CA71" s="207"/>
      <c r="CC71" s="3"/>
      <c r="CD71" s="26" t="str">
        <f>IF(BZ69=""," ",IF(LEFT(BZ69,1)="3",N71,N69))</f>
        <v> </v>
      </c>
      <c r="CE71" s="27"/>
      <c r="CF71" s="27"/>
      <c r="CG71" s="27"/>
      <c r="CH71" s="28"/>
      <c r="CI71" s="28"/>
      <c r="CJ71" s="3"/>
      <c r="CK71" s="3"/>
      <c r="CL71" s="3"/>
      <c r="CM71" s="3"/>
      <c r="CN71" s="3"/>
      <c r="CO71" s="3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</row>
    <row r="72" spans="1:149" ht="7.5" customHeight="1">
      <c r="A72" s="334"/>
      <c r="B72" s="262"/>
      <c r="C72" s="263"/>
      <c r="D72" s="264"/>
      <c r="E72" s="262"/>
      <c r="F72" s="263"/>
      <c r="G72" s="264"/>
      <c r="H72" s="192"/>
      <c r="I72" s="193"/>
      <c r="J72" s="194"/>
      <c r="K72" s="192"/>
      <c r="L72" s="193"/>
      <c r="M72" s="200"/>
      <c r="N72" s="187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9"/>
      <c r="AF72" s="214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27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9"/>
      <c r="BU72" s="218"/>
      <c r="BV72" s="219"/>
      <c r="BW72" s="219"/>
      <c r="BX72" s="219"/>
      <c r="BY72" s="220"/>
      <c r="BZ72" s="206"/>
      <c r="CA72" s="207"/>
      <c r="CC72" s="3"/>
      <c r="CD72" s="28"/>
      <c r="CE72" s="28"/>
      <c r="CF72" s="28"/>
      <c r="CG72" s="28"/>
      <c r="CH72" s="28"/>
      <c r="CI72" s="28"/>
      <c r="CJ72" s="3"/>
      <c r="CK72" s="3"/>
      <c r="CL72" s="3"/>
      <c r="CM72" s="3"/>
      <c r="CN72" s="3"/>
      <c r="CO72" s="3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</row>
    <row r="73" spans="1:149" ht="7.5" customHeight="1">
      <c r="A73" s="29"/>
      <c r="B73" s="181" t="s">
        <v>33</v>
      </c>
      <c r="C73" s="182"/>
      <c r="D73" s="183"/>
      <c r="E73" s="181" t="s">
        <v>27</v>
      </c>
      <c r="F73" s="182"/>
      <c r="G73" s="183"/>
      <c r="H73" s="150"/>
      <c r="I73" s="151"/>
      <c r="J73" s="190"/>
      <c r="K73" s="150"/>
      <c r="L73" s="151"/>
      <c r="M73" s="152"/>
      <c r="N73" s="159" t="str">
        <f>IF(B2=6,D7,IF(B2=5,D4,IF(B2=4,"",IF(B2=3,"",""))))</f>
        <v>Joan Carné </v>
      </c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1"/>
      <c r="AF73" s="201" t="s">
        <v>2</v>
      </c>
      <c r="AG73" s="202"/>
      <c r="AH73" s="202"/>
      <c r="AI73" s="202"/>
      <c r="AJ73" s="202"/>
      <c r="AK73" s="202" t="s">
        <v>2</v>
      </c>
      <c r="AL73" s="202"/>
      <c r="AM73" s="202"/>
      <c r="AN73" s="202"/>
      <c r="AO73" s="202"/>
      <c r="AP73" s="202" t="s">
        <v>2</v>
      </c>
      <c r="AQ73" s="202"/>
      <c r="AR73" s="202"/>
      <c r="AS73" s="202"/>
      <c r="AT73" s="202"/>
      <c r="AU73" s="202" t="s">
        <v>2</v>
      </c>
      <c r="AV73" s="202"/>
      <c r="AW73" s="202"/>
      <c r="AX73" s="202"/>
      <c r="AY73" s="202"/>
      <c r="AZ73" s="202" t="s">
        <v>2</v>
      </c>
      <c r="BA73" s="202"/>
      <c r="BB73" s="202"/>
      <c r="BC73" s="202"/>
      <c r="BD73" s="202"/>
      <c r="BE73" s="235" t="str">
        <f>IF(BZ73=""," ",IF(LEFT(BZ73,1)="3",N73,N75))</f>
        <v> </v>
      </c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7"/>
      <c r="BU73" s="327">
        <f>IF(BZ73="","",VLOOKUP(BZ73,result,2,FALSE))</f>
      </c>
      <c r="BV73" s="328"/>
      <c r="BW73" s="328"/>
      <c r="BX73" s="328"/>
      <c r="BY73" s="329"/>
      <c r="BZ73" s="206"/>
      <c r="CA73" s="207"/>
      <c r="CC73" s="3"/>
      <c r="CD73" s="22">
        <f>IF(BE73=D29,1,0)</f>
        <v>0</v>
      </c>
      <c r="CE73" s="22">
        <f>IF(BE73=D32,1,0)</f>
        <v>0</v>
      </c>
      <c r="CF73" s="22">
        <f>IF(BE73=D35,1,0)</f>
        <v>0</v>
      </c>
      <c r="CG73" s="22">
        <f>IF(BE73=AP29,1,0)</f>
        <v>0</v>
      </c>
      <c r="CH73" s="22">
        <f>IF(BE73=AP32,1,0)</f>
        <v>0</v>
      </c>
      <c r="CI73" s="22">
        <f>IF(BE73=AP35,1,0)</f>
        <v>0</v>
      </c>
      <c r="CJ73" s="3"/>
      <c r="CK73" s="3"/>
      <c r="CL73" s="3"/>
      <c r="CM73" s="3"/>
      <c r="CN73" s="3"/>
      <c r="CO73" s="3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</row>
    <row r="74" spans="2:149" ht="7.5" customHeight="1">
      <c r="B74" s="181"/>
      <c r="C74" s="182"/>
      <c r="D74" s="183"/>
      <c r="E74" s="181"/>
      <c r="F74" s="182"/>
      <c r="G74" s="183"/>
      <c r="H74" s="153"/>
      <c r="I74" s="154"/>
      <c r="J74" s="191"/>
      <c r="K74" s="153"/>
      <c r="L74" s="154"/>
      <c r="M74" s="155"/>
      <c r="N74" s="159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1"/>
      <c r="AF74" s="203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224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6"/>
      <c r="BU74" s="218"/>
      <c r="BV74" s="219"/>
      <c r="BW74" s="219"/>
      <c r="BX74" s="219"/>
      <c r="BY74" s="220"/>
      <c r="BZ74" s="206"/>
      <c r="CA74" s="207"/>
      <c r="CC74" s="3"/>
      <c r="CD74" s="25">
        <f>IF(CD75=D29,1,0)</f>
        <v>0</v>
      </c>
      <c r="CE74" s="25">
        <f>IF(CD75=D32,1,0)</f>
        <v>0</v>
      </c>
      <c r="CF74" s="25">
        <f>IF(CD75=D35,1,0)</f>
        <v>0</v>
      </c>
      <c r="CG74" s="25">
        <f>IF(CD75=AP29,1,0)</f>
        <v>0</v>
      </c>
      <c r="CH74" s="25">
        <f>IF(CD75=AP32,1,0)</f>
        <v>0</v>
      </c>
      <c r="CI74" s="25">
        <f>IF(CD75=AP35,1,0)</f>
        <v>0</v>
      </c>
      <c r="CJ74" s="3"/>
      <c r="CK74" s="3"/>
      <c r="CL74" s="3"/>
      <c r="CM74" s="3"/>
      <c r="CN74" s="3"/>
      <c r="CO74" s="3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</row>
    <row r="75" spans="1:149" ht="7.5" customHeight="1">
      <c r="A75" s="333" t="s">
        <v>55</v>
      </c>
      <c r="B75" s="259" t="s">
        <v>47</v>
      </c>
      <c r="C75" s="260"/>
      <c r="D75" s="261"/>
      <c r="E75" s="259" t="s">
        <v>52</v>
      </c>
      <c r="F75" s="260"/>
      <c r="G75" s="261"/>
      <c r="H75" s="153"/>
      <c r="I75" s="154"/>
      <c r="J75" s="191"/>
      <c r="K75" s="153"/>
      <c r="L75" s="154"/>
      <c r="M75" s="155"/>
      <c r="N75" s="184" t="str">
        <f>IF(B2=6,D8,IF(B2=5,D6,IF(B2=4,"",IF(B2=3,"",""))))</f>
        <v>Marçal Bellet</v>
      </c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6"/>
      <c r="AF75" s="203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224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6"/>
      <c r="BU75" s="218"/>
      <c r="BV75" s="219"/>
      <c r="BW75" s="219"/>
      <c r="BX75" s="219"/>
      <c r="BY75" s="220"/>
      <c r="BZ75" s="206"/>
      <c r="CA75" s="207"/>
      <c r="CC75" s="3"/>
      <c r="CD75" s="26" t="str">
        <f>IF(BZ73=""," ",IF(LEFT(BZ73,1)="3",N75,N73))</f>
        <v> </v>
      </c>
      <c r="CE75" s="27"/>
      <c r="CF75" s="27"/>
      <c r="CG75" s="27"/>
      <c r="CH75" s="28"/>
      <c r="CI75" s="28"/>
      <c r="CJ75" s="3"/>
      <c r="CK75" s="3"/>
      <c r="CL75" s="3"/>
      <c r="CM75" s="3"/>
      <c r="CN75" s="3"/>
      <c r="CO75" s="3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</row>
    <row r="76" spans="1:149" ht="7.5" customHeight="1">
      <c r="A76" s="334"/>
      <c r="B76" s="262"/>
      <c r="C76" s="263"/>
      <c r="D76" s="264"/>
      <c r="E76" s="262"/>
      <c r="F76" s="263"/>
      <c r="G76" s="264"/>
      <c r="H76" s="192"/>
      <c r="I76" s="193"/>
      <c r="J76" s="194"/>
      <c r="K76" s="192"/>
      <c r="L76" s="193"/>
      <c r="M76" s="200"/>
      <c r="N76" s="187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9"/>
      <c r="AF76" s="214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27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9"/>
      <c r="BU76" s="330"/>
      <c r="BV76" s="331"/>
      <c r="BW76" s="331"/>
      <c r="BX76" s="331"/>
      <c r="BY76" s="332"/>
      <c r="BZ76" s="206"/>
      <c r="CA76" s="207"/>
      <c r="CC76" s="3"/>
      <c r="CD76" s="28"/>
      <c r="CE76" s="28"/>
      <c r="CF76" s="28"/>
      <c r="CG76" s="28"/>
      <c r="CH76" s="28"/>
      <c r="CI76" s="28"/>
      <c r="CJ76" s="3"/>
      <c r="CK76" s="3"/>
      <c r="CL76" s="3"/>
      <c r="CM76" s="3"/>
      <c r="CN76" s="3"/>
      <c r="CO76" s="3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</row>
    <row r="77" spans="2:149" ht="7.5" customHeight="1">
      <c r="B77" s="181" t="s">
        <v>24</v>
      </c>
      <c r="C77" s="182"/>
      <c r="D77" s="183"/>
      <c r="E77" s="181" t="s">
        <v>21</v>
      </c>
      <c r="F77" s="182"/>
      <c r="G77" s="183"/>
      <c r="H77" s="150"/>
      <c r="I77" s="151"/>
      <c r="J77" s="190"/>
      <c r="K77" s="150"/>
      <c r="L77" s="151"/>
      <c r="M77" s="152"/>
      <c r="N77" s="159" t="str">
        <f>IF(B2=6,D3,IF(B2=5,D5,IF(B2=4,"",IF(B2=3,"",""))))</f>
        <v>Cesc Carrera</v>
      </c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1"/>
      <c r="AF77" s="201" t="s">
        <v>2</v>
      </c>
      <c r="AG77" s="202"/>
      <c r="AH77" s="202"/>
      <c r="AI77" s="202"/>
      <c r="AJ77" s="202"/>
      <c r="AK77" s="202" t="s">
        <v>2</v>
      </c>
      <c r="AL77" s="202"/>
      <c r="AM77" s="202"/>
      <c r="AN77" s="202"/>
      <c r="AO77" s="202"/>
      <c r="AP77" s="202" t="s">
        <v>2</v>
      </c>
      <c r="AQ77" s="202"/>
      <c r="AR77" s="202"/>
      <c r="AS77" s="202"/>
      <c r="AT77" s="202"/>
      <c r="AU77" s="202" t="s">
        <v>2</v>
      </c>
      <c r="AV77" s="202"/>
      <c r="AW77" s="202"/>
      <c r="AX77" s="202"/>
      <c r="AY77" s="202"/>
      <c r="AZ77" s="202" t="s">
        <v>2</v>
      </c>
      <c r="BA77" s="202"/>
      <c r="BB77" s="202"/>
      <c r="BC77" s="202"/>
      <c r="BD77" s="202"/>
      <c r="BE77" s="235" t="str">
        <f>IF(BZ77=""," ",IF(LEFT(BZ77,1)="3",N77,N79))</f>
        <v> </v>
      </c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7"/>
      <c r="BU77" s="327">
        <f>IF(BZ77="","",VLOOKUP(BZ77,result,2,FALSE))</f>
      </c>
      <c r="BV77" s="328"/>
      <c r="BW77" s="328"/>
      <c r="BX77" s="328"/>
      <c r="BY77" s="329"/>
      <c r="BZ77" s="206"/>
      <c r="CA77" s="207"/>
      <c r="CC77" s="3"/>
      <c r="CD77" s="22">
        <f>IF(BE77=D29,1,0)</f>
        <v>0</v>
      </c>
      <c r="CE77" s="22">
        <f>IF(BE77=D32,1,0)</f>
        <v>0</v>
      </c>
      <c r="CF77" s="22">
        <f>IF(BE77=D35,1,0)</f>
        <v>0</v>
      </c>
      <c r="CG77" s="22">
        <f>IF(BE77=AP29,1,0)</f>
        <v>0</v>
      </c>
      <c r="CH77" s="22">
        <f>IF(BE77=AP32,1,0)</f>
        <v>0</v>
      </c>
      <c r="CI77" s="22">
        <f>IF(BE77=AP35,1,0)</f>
        <v>0</v>
      </c>
      <c r="CJ77" s="3"/>
      <c r="CK77" s="3"/>
      <c r="CL77" s="3"/>
      <c r="CM77" s="3"/>
      <c r="CN77" s="3"/>
      <c r="CO77" s="3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</row>
    <row r="78" spans="2:149" ht="7.5" customHeight="1">
      <c r="B78" s="181"/>
      <c r="C78" s="182"/>
      <c r="D78" s="183"/>
      <c r="E78" s="181"/>
      <c r="F78" s="182"/>
      <c r="G78" s="183"/>
      <c r="H78" s="153"/>
      <c r="I78" s="154"/>
      <c r="J78" s="191"/>
      <c r="K78" s="153"/>
      <c r="L78" s="154"/>
      <c r="M78" s="155"/>
      <c r="N78" s="159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1"/>
      <c r="AF78" s="203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224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6"/>
      <c r="BU78" s="218"/>
      <c r="BV78" s="219"/>
      <c r="BW78" s="219"/>
      <c r="BX78" s="219"/>
      <c r="BY78" s="220"/>
      <c r="BZ78" s="206"/>
      <c r="CA78" s="207"/>
      <c r="CC78" s="3"/>
      <c r="CD78" s="25">
        <f>IF(CD79=D29,1,0)</f>
        <v>0</v>
      </c>
      <c r="CE78" s="25">
        <f>IF(CD79=D32,1,0)</f>
        <v>0</v>
      </c>
      <c r="CF78" s="25">
        <f>IF(CD79=D35,1,0)</f>
        <v>0</v>
      </c>
      <c r="CG78" s="25">
        <f>IF(CD79=AP29,1,0)</f>
        <v>0</v>
      </c>
      <c r="CH78" s="25">
        <f>IF(CD79=AP32,1,0)</f>
        <v>0</v>
      </c>
      <c r="CI78" s="25">
        <f>IF(CD79=AP35,1,0)</f>
        <v>0</v>
      </c>
      <c r="CJ78" s="3"/>
      <c r="CK78" s="3"/>
      <c r="CL78" s="3"/>
      <c r="CM78" s="3"/>
      <c r="CN78" s="3"/>
      <c r="CO78" s="3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</row>
    <row r="79" spans="1:149" ht="7.5" customHeight="1">
      <c r="A79" s="333" t="s">
        <v>55</v>
      </c>
      <c r="B79" s="259" t="s">
        <v>50</v>
      </c>
      <c r="C79" s="260"/>
      <c r="D79" s="261"/>
      <c r="E79" s="259" t="s">
        <v>49</v>
      </c>
      <c r="F79" s="260"/>
      <c r="G79" s="261"/>
      <c r="H79" s="153"/>
      <c r="I79" s="154"/>
      <c r="J79" s="191"/>
      <c r="K79" s="153"/>
      <c r="L79" s="154"/>
      <c r="M79" s="155"/>
      <c r="N79" s="184" t="str">
        <f>IF(B2=6,D5,IF(B2=5,D7,IF(B2=4,"",IF(B2=3,"",""))))</f>
        <v>Sergi Llanes </v>
      </c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6"/>
      <c r="AF79" s="203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224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6"/>
      <c r="BU79" s="218"/>
      <c r="BV79" s="219"/>
      <c r="BW79" s="219"/>
      <c r="BX79" s="219"/>
      <c r="BY79" s="220"/>
      <c r="BZ79" s="206"/>
      <c r="CA79" s="207"/>
      <c r="CC79" s="3"/>
      <c r="CD79" s="26" t="str">
        <f>IF(BZ77=""," ",IF(LEFT(BZ77,1)="3",N79,N77))</f>
        <v> </v>
      </c>
      <c r="CE79" s="27"/>
      <c r="CF79" s="27"/>
      <c r="CG79" s="27"/>
      <c r="CH79" s="28"/>
      <c r="CI79" s="28"/>
      <c r="CJ79" s="3"/>
      <c r="CK79" s="3"/>
      <c r="CL79" s="3"/>
      <c r="CM79" s="3"/>
      <c r="CN79" s="3"/>
      <c r="CO79" s="3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</row>
    <row r="80" spans="1:149" ht="7.5" customHeight="1">
      <c r="A80" s="334"/>
      <c r="B80" s="262"/>
      <c r="C80" s="263"/>
      <c r="D80" s="264"/>
      <c r="E80" s="262"/>
      <c r="F80" s="263"/>
      <c r="G80" s="264"/>
      <c r="H80" s="192"/>
      <c r="I80" s="193"/>
      <c r="J80" s="194"/>
      <c r="K80" s="192"/>
      <c r="L80" s="193"/>
      <c r="M80" s="200"/>
      <c r="N80" s="187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9"/>
      <c r="AF80" s="214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27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9"/>
      <c r="BU80" s="330"/>
      <c r="BV80" s="331"/>
      <c r="BW80" s="331"/>
      <c r="BX80" s="331"/>
      <c r="BY80" s="332"/>
      <c r="BZ80" s="206"/>
      <c r="CA80" s="207"/>
      <c r="CC80" s="3"/>
      <c r="CD80" s="28"/>
      <c r="CE80" s="28"/>
      <c r="CF80" s="28"/>
      <c r="CG80" s="28"/>
      <c r="CH80" s="28"/>
      <c r="CI80" s="28"/>
      <c r="CJ80" s="3"/>
      <c r="CK80" s="3"/>
      <c r="CL80" s="3"/>
      <c r="CM80" s="3"/>
      <c r="CN80" s="3"/>
      <c r="CO80" s="3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</row>
    <row r="81" spans="2:149" ht="7.5" customHeight="1">
      <c r="B81" s="181" t="s">
        <v>34</v>
      </c>
      <c r="C81" s="182"/>
      <c r="D81" s="183"/>
      <c r="E81" s="181" t="s">
        <v>28</v>
      </c>
      <c r="F81" s="182"/>
      <c r="G81" s="183"/>
      <c r="H81" s="150"/>
      <c r="I81" s="151"/>
      <c r="J81" s="190"/>
      <c r="K81" s="150"/>
      <c r="L81" s="151"/>
      <c r="M81" s="152"/>
      <c r="N81" s="159" t="str">
        <f>IF(B2=6,D6,IF(B2=5,D3,IF(B2=4,"",IF(B2=3,"",""))))</f>
        <v>Èric Torné</v>
      </c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1"/>
      <c r="AF81" s="201" t="s">
        <v>2</v>
      </c>
      <c r="AG81" s="202"/>
      <c r="AH81" s="202"/>
      <c r="AI81" s="202"/>
      <c r="AJ81" s="202"/>
      <c r="AK81" s="202" t="s">
        <v>2</v>
      </c>
      <c r="AL81" s="202"/>
      <c r="AM81" s="202"/>
      <c r="AN81" s="202"/>
      <c r="AO81" s="202"/>
      <c r="AP81" s="202" t="s">
        <v>2</v>
      </c>
      <c r="AQ81" s="202"/>
      <c r="AR81" s="202"/>
      <c r="AS81" s="202"/>
      <c r="AT81" s="202"/>
      <c r="AU81" s="202" t="s">
        <v>2</v>
      </c>
      <c r="AV81" s="202"/>
      <c r="AW81" s="202"/>
      <c r="AX81" s="202"/>
      <c r="AY81" s="202"/>
      <c r="AZ81" s="202" t="s">
        <v>2</v>
      </c>
      <c r="BA81" s="202"/>
      <c r="BB81" s="202"/>
      <c r="BC81" s="202"/>
      <c r="BD81" s="202"/>
      <c r="BE81" s="224" t="str">
        <f>IF(BZ81=""," ",IF(LEFT(BZ81,1)="3",N81,N83))</f>
        <v> </v>
      </c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6"/>
      <c r="BU81" s="218">
        <f>IF(BZ81="","",VLOOKUP(BZ81,result,2,FALSE))</f>
      </c>
      <c r="BV81" s="219"/>
      <c r="BW81" s="219"/>
      <c r="BX81" s="219"/>
      <c r="BY81" s="220"/>
      <c r="BZ81" s="206"/>
      <c r="CA81" s="207"/>
      <c r="CC81" s="3"/>
      <c r="CD81" s="22">
        <f>IF(BE81=D29,1,0)</f>
        <v>0</v>
      </c>
      <c r="CE81" s="22">
        <f>IF(BE81=D32,1,0)</f>
        <v>0</v>
      </c>
      <c r="CF81" s="22">
        <f>IF(BE81=D35,1,0)</f>
        <v>0</v>
      </c>
      <c r="CG81" s="22">
        <f>IF(BE81=AP29,1,0)</f>
        <v>0</v>
      </c>
      <c r="CH81" s="22">
        <f>IF(BE81=AP32,1,0)</f>
        <v>0</v>
      </c>
      <c r="CI81" s="22">
        <f>IF(BE81=AP35,1,0)</f>
        <v>0</v>
      </c>
      <c r="CJ81" s="3"/>
      <c r="CK81" s="3"/>
      <c r="CL81" s="3"/>
      <c r="CM81" s="3"/>
      <c r="CN81" s="3"/>
      <c r="CO81" s="3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</row>
    <row r="82" spans="2:149" ht="7.5" customHeight="1">
      <c r="B82" s="181"/>
      <c r="C82" s="182"/>
      <c r="D82" s="183"/>
      <c r="E82" s="181"/>
      <c r="F82" s="182"/>
      <c r="G82" s="183"/>
      <c r="H82" s="153"/>
      <c r="I82" s="154"/>
      <c r="J82" s="191"/>
      <c r="K82" s="153"/>
      <c r="L82" s="154"/>
      <c r="M82" s="155"/>
      <c r="N82" s="159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1"/>
      <c r="AF82" s="203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224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6"/>
      <c r="BU82" s="218"/>
      <c r="BV82" s="219"/>
      <c r="BW82" s="219"/>
      <c r="BX82" s="219"/>
      <c r="BY82" s="220"/>
      <c r="BZ82" s="206"/>
      <c r="CA82" s="207"/>
      <c r="CC82" s="3"/>
      <c r="CD82" s="25">
        <f>IF(CD83=D29,1,0)</f>
        <v>0</v>
      </c>
      <c r="CE82" s="25">
        <f>IF(CD83=D32,1,0)</f>
        <v>0</v>
      </c>
      <c r="CF82" s="25">
        <f>IF(CD83=D35,1,0)</f>
        <v>0</v>
      </c>
      <c r="CG82" s="25">
        <f>IF(CD83=AP29,1,0)</f>
        <v>0</v>
      </c>
      <c r="CH82" s="25">
        <f>IF(CD83=AP32,1,0)</f>
        <v>0</v>
      </c>
      <c r="CI82" s="25">
        <f>IF(CD83=AP35,1,0)</f>
        <v>0</v>
      </c>
      <c r="CJ82" s="3"/>
      <c r="CK82" s="3"/>
      <c r="CL82" s="3"/>
      <c r="CM82" s="3"/>
      <c r="CN82" s="3"/>
      <c r="CO82" s="3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</row>
    <row r="83" spans="1:149" ht="7.5" customHeight="1">
      <c r="A83" s="333" t="s">
        <v>55</v>
      </c>
      <c r="B83" s="259" t="s">
        <v>48</v>
      </c>
      <c r="C83" s="260"/>
      <c r="D83" s="261"/>
      <c r="E83" s="259" t="s">
        <v>48</v>
      </c>
      <c r="F83" s="260"/>
      <c r="G83" s="261"/>
      <c r="H83" s="153"/>
      <c r="I83" s="154"/>
      <c r="J83" s="191"/>
      <c r="K83" s="153"/>
      <c r="L83" s="154"/>
      <c r="M83" s="155"/>
      <c r="N83" s="184" t="str">
        <f>IF(B2=6,D8,IF(B2=5,D4,IF(B2=4,"",IF(B2=3,"",""))))</f>
        <v>Joan Carné 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6"/>
      <c r="AF83" s="203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224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6"/>
      <c r="BU83" s="218"/>
      <c r="BV83" s="219"/>
      <c r="BW83" s="219"/>
      <c r="BX83" s="219"/>
      <c r="BY83" s="220"/>
      <c r="BZ83" s="206"/>
      <c r="CA83" s="207"/>
      <c r="CC83" s="3"/>
      <c r="CD83" s="26" t="str">
        <f>IF(BZ81=""," ",IF(LEFT(BZ81,1)="3",N83,N81))</f>
        <v> </v>
      </c>
      <c r="CE83" s="27"/>
      <c r="CF83" s="27"/>
      <c r="CG83" s="27"/>
      <c r="CH83" s="28"/>
      <c r="CI83" s="28"/>
      <c r="CJ83" s="3"/>
      <c r="CK83" s="3"/>
      <c r="CL83" s="3"/>
      <c r="CM83" s="3"/>
      <c r="CN83" s="3"/>
      <c r="CO83" s="3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</row>
    <row r="84" spans="1:149" ht="7.5" customHeight="1">
      <c r="A84" s="334"/>
      <c r="B84" s="335"/>
      <c r="C84" s="336"/>
      <c r="D84" s="337"/>
      <c r="E84" s="262"/>
      <c r="F84" s="263"/>
      <c r="G84" s="264"/>
      <c r="H84" s="192"/>
      <c r="I84" s="193"/>
      <c r="J84" s="194"/>
      <c r="K84" s="192"/>
      <c r="L84" s="193"/>
      <c r="M84" s="200"/>
      <c r="N84" s="232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4"/>
      <c r="AF84" s="203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227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9"/>
      <c r="BU84" s="218"/>
      <c r="BV84" s="219"/>
      <c r="BW84" s="219"/>
      <c r="BX84" s="219"/>
      <c r="BY84" s="220"/>
      <c r="BZ84" s="206"/>
      <c r="CA84" s="207"/>
      <c r="CC84" s="3"/>
      <c r="CD84" s="28"/>
      <c r="CE84" s="28"/>
      <c r="CF84" s="28"/>
      <c r="CG84" s="28"/>
      <c r="CH84" s="28"/>
      <c r="CI84" s="28"/>
      <c r="CJ84" s="3"/>
      <c r="CK84" s="3"/>
      <c r="CL84" s="3"/>
      <c r="CM84" s="3"/>
      <c r="CN84" s="3"/>
      <c r="CO84" s="3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</row>
    <row r="85" spans="2:149" ht="7.5" customHeight="1">
      <c r="B85" s="181" t="s">
        <v>23</v>
      </c>
      <c r="C85" s="182"/>
      <c r="D85" s="183"/>
      <c r="E85" s="238"/>
      <c r="F85" s="239"/>
      <c r="G85" s="240"/>
      <c r="H85" s="150"/>
      <c r="I85" s="151"/>
      <c r="J85" s="190"/>
      <c r="K85" s="150"/>
      <c r="L85" s="151"/>
      <c r="M85" s="152"/>
      <c r="N85" s="159">
        <f>IF(B2=6,D4,IF(B2=5,"",IF(B2=4,"",IF(B2=3,"",""))))</f>
      </c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1"/>
      <c r="AF85" s="231" t="s">
        <v>2</v>
      </c>
      <c r="AG85" s="230"/>
      <c r="AH85" s="230"/>
      <c r="AI85" s="230"/>
      <c r="AJ85" s="230"/>
      <c r="AK85" s="230" t="s">
        <v>2</v>
      </c>
      <c r="AL85" s="230"/>
      <c r="AM85" s="230"/>
      <c r="AN85" s="230"/>
      <c r="AO85" s="230"/>
      <c r="AP85" s="230" t="s">
        <v>2</v>
      </c>
      <c r="AQ85" s="230"/>
      <c r="AR85" s="230"/>
      <c r="AS85" s="230"/>
      <c r="AT85" s="230"/>
      <c r="AU85" s="230" t="s">
        <v>2</v>
      </c>
      <c r="AV85" s="230"/>
      <c r="AW85" s="230"/>
      <c r="AX85" s="230"/>
      <c r="AY85" s="230"/>
      <c r="AZ85" s="230" t="s">
        <v>2</v>
      </c>
      <c r="BA85" s="230"/>
      <c r="BB85" s="230"/>
      <c r="BC85" s="230"/>
      <c r="BD85" s="230"/>
      <c r="BE85" s="221" t="str">
        <f>IF(BZ85=""," ",IF(LEFT(BZ85,1)="3",N85,N87))</f>
        <v> </v>
      </c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3"/>
      <c r="BU85" s="215">
        <f>IF(BZ85="","",VLOOKUP(BZ85,result,2,FALSE))</f>
      </c>
      <c r="BV85" s="216"/>
      <c r="BW85" s="216"/>
      <c r="BX85" s="216"/>
      <c r="BY85" s="217"/>
      <c r="BZ85" s="206"/>
      <c r="CA85" s="207"/>
      <c r="CC85" s="3"/>
      <c r="CD85" s="22">
        <f>IF(BE85=D29,1,0)</f>
        <v>0</v>
      </c>
      <c r="CE85" s="22">
        <f>IF(BE85=D32,1,0)</f>
        <v>0</v>
      </c>
      <c r="CF85" s="22">
        <f>IF(BE85=D35,1,0)</f>
        <v>0</v>
      </c>
      <c r="CG85" s="22">
        <f>IF(BE85=AP29,1,0)</f>
        <v>0</v>
      </c>
      <c r="CH85" s="22">
        <f>IF(BE85=AP32,1,0)</f>
        <v>0</v>
      </c>
      <c r="CI85" s="22">
        <f>IF(BE85=AP35,1,0)</f>
        <v>0</v>
      </c>
      <c r="CJ85" s="3"/>
      <c r="CK85" s="3"/>
      <c r="CL85" s="3"/>
      <c r="CM85" s="3"/>
      <c r="CN85" s="3"/>
      <c r="CO85" s="3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</row>
    <row r="86" spans="2:149" ht="7.5" customHeight="1">
      <c r="B86" s="181"/>
      <c r="C86" s="182"/>
      <c r="D86" s="183"/>
      <c r="E86" s="153"/>
      <c r="F86" s="154"/>
      <c r="G86" s="191"/>
      <c r="H86" s="153"/>
      <c r="I86" s="154"/>
      <c r="J86" s="191"/>
      <c r="K86" s="153"/>
      <c r="L86" s="154"/>
      <c r="M86" s="155"/>
      <c r="N86" s="159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1"/>
      <c r="AF86" s="203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224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6"/>
      <c r="BU86" s="218"/>
      <c r="BV86" s="219"/>
      <c r="BW86" s="219"/>
      <c r="BX86" s="219"/>
      <c r="BY86" s="220"/>
      <c r="BZ86" s="206"/>
      <c r="CA86" s="207"/>
      <c r="CC86" s="3"/>
      <c r="CD86" s="25">
        <f>IF(CD87=D29,1,0)</f>
        <v>0</v>
      </c>
      <c r="CE86" s="25">
        <f>IF(CD87=D32,1,0)</f>
        <v>0</v>
      </c>
      <c r="CF86" s="25">
        <f>IF(CD87=D35,1,0)</f>
        <v>0</v>
      </c>
      <c r="CG86" s="25">
        <f>IF(CD87=AP29,1,0)</f>
        <v>0</v>
      </c>
      <c r="CH86" s="25">
        <f>IF(CD87=AP32,1,0)</f>
        <v>0</v>
      </c>
      <c r="CI86" s="25">
        <f>IF(CD87=AP35,1,0)</f>
        <v>0</v>
      </c>
      <c r="CJ86" s="3"/>
      <c r="CK86" s="3"/>
      <c r="CL86" s="3"/>
      <c r="CM86" s="3"/>
      <c r="CN86" s="3"/>
      <c r="CO86" s="3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</row>
    <row r="87" spans="1:149" ht="7.5" customHeight="1">
      <c r="A87" s="333" t="s">
        <v>55</v>
      </c>
      <c r="B87" s="259" t="s">
        <v>51</v>
      </c>
      <c r="C87" s="260"/>
      <c r="D87" s="261"/>
      <c r="E87" s="153"/>
      <c r="F87" s="154"/>
      <c r="G87" s="191"/>
      <c r="H87" s="153"/>
      <c r="I87" s="154"/>
      <c r="J87" s="191"/>
      <c r="K87" s="153"/>
      <c r="L87" s="154"/>
      <c r="M87" s="155"/>
      <c r="N87" s="184">
        <f>IF(B2=6,D5,IF(B2=5,"",IF(B2=4,"",IF(B2=3,"",""))))</f>
      </c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6"/>
      <c r="AF87" s="203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224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6"/>
      <c r="BU87" s="218"/>
      <c r="BV87" s="219"/>
      <c r="BW87" s="219"/>
      <c r="BX87" s="219"/>
      <c r="BY87" s="220"/>
      <c r="BZ87" s="206"/>
      <c r="CA87" s="207"/>
      <c r="CC87" s="3"/>
      <c r="CD87" s="26" t="str">
        <f>IF(BZ85=""," ",IF(LEFT(BZ85,1)="3",N87,N85))</f>
        <v> </v>
      </c>
      <c r="CE87" s="27"/>
      <c r="CF87" s="27"/>
      <c r="CG87" s="27"/>
      <c r="CH87" s="28"/>
      <c r="CI87" s="28"/>
      <c r="CJ87" s="3"/>
      <c r="CK87" s="3"/>
      <c r="CL87" s="3"/>
      <c r="CM87" s="3"/>
      <c r="CN87" s="3"/>
      <c r="CO87" s="3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</row>
    <row r="88" spans="1:149" ht="7.5" customHeight="1">
      <c r="A88" s="334"/>
      <c r="B88" s="262"/>
      <c r="C88" s="263"/>
      <c r="D88" s="264"/>
      <c r="E88" s="192"/>
      <c r="F88" s="193"/>
      <c r="G88" s="194"/>
      <c r="H88" s="192"/>
      <c r="I88" s="193"/>
      <c r="J88" s="194"/>
      <c r="K88" s="192"/>
      <c r="L88" s="193"/>
      <c r="M88" s="200"/>
      <c r="N88" s="187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9"/>
      <c r="AF88" s="214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27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9"/>
      <c r="BU88" s="218"/>
      <c r="BV88" s="219"/>
      <c r="BW88" s="219"/>
      <c r="BX88" s="219"/>
      <c r="BY88" s="220"/>
      <c r="BZ88" s="206"/>
      <c r="CA88" s="207"/>
      <c r="CC88" s="3"/>
      <c r="CD88" s="28"/>
      <c r="CE88" s="28"/>
      <c r="CF88" s="28"/>
      <c r="CG88" s="28"/>
      <c r="CH88" s="28"/>
      <c r="CI88" s="28"/>
      <c r="CJ88" s="3"/>
      <c r="CK88" s="3"/>
      <c r="CL88" s="3"/>
      <c r="CM88" s="3"/>
      <c r="CN88" s="3"/>
      <c r="CO88" s="3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</row>
    <row r="89" spans="2:149" ht="7.5" customHeight="1">
      <c r="B89" s="181" t="s">
        <v>32</v>
      </c>
      <c r="C89" s="182"/>
      <c r="D89" s="183"/>
      <c r="E89" s="150"/>
      <c r="F89" s="151"/>
      <c r="G89" s="190"/>
      <c r="H89" s="150"/>
      <c r="I89" s="151"/>
      <c r="J89" s="190"/>
      <c r="K89" s="150"/>
      <c r="L89" s="151"/>
      <c r="M89" s="152"/>
      <c r="N89" s="159">
        <f>IF(B2=6,D3,IF(B2=5,"",IF(B2=4,"",IF(B2=3,"",""))))</f>
      </c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1"/>
      <c r="AF89" s="201" t="s">
        <v>2</v>
      </c>
      <c r="AG89" s="202"/>
      <c r="AH89" s="202"/>
      <c r="AI89" s="202"/>
      <c r="AJ89" s="202"/>
      <c r="AK89" s="202" t="s">
        <v>2</v>
      </c>
      <c r="AL89" s="202"/>
      <c r="AM89" s="202"/>
      <c r="AN89" s="202"/>
      <c r="AO89" s="202"/>
      <c r="AP89" s="202" t="s">
        <v>2</v>
      </c>
      <c r="AQ89" s="202"/>
      <c r="AR89" s="202"/>
      <c r="AS89" s="202"/>
      <c r="AT89" s="202"/>
      <c r="AU89" s="202" t="s">
        <v>2</v>
      </c>
      <c r="AV89" s="202"/>
      <c r="AW89" s="202"/>
      <c r="AX89" s="202"/>
      <c r="AY89" s="202"/>
      <c r="AZ89" s="202" t="s">
        <v>2</v>
      </c>
      <c r="BA89" s="202"/>
      <c r="BB89" s="202"/>
      <c r="BC89" s="202"/>
      <c r="BD89" s="202"/>
      <c r="BE89" s="235" t="str">
        <f>IF(BZ89=""," ",IF(LEFT(BZ89,1)="3",N89,N91))</f>
        <v> </v>
      </c>
      <c r="BF89" s="236"/>
      <c r="BG89" s="236"/>
      <c r="BH89" s="236"/>
      <c r="BI89" s="236"/>
      <c r="BJ89" s="236"/>
      <c r="BK89" s="236"/>
      <c r="BL89" s="236"/>
      <c r="BM89" s="236"/>
      <c r="BN89" s="236"/>
      <c r="BO89" s="236"/>
      <c r="BP89" s="236"/>
      <c r="BQ89" s="236"/>
      <c r="BR89" s="236"/>
      <c r="BS89" s="236"/>
      <c r="BT89" s="237"/>
      <c r="BU89" s="327">
        <f>IF(BZ89="","",VLOOKUP(BZ89,result,2,FALSE))</f>
      </c>
      <c r="BV89" s="328"/>
      <c r="BW89" s="328"/>
      <c r="BX89" s="328"/>
      <c r="BY89" s="329"/>
      <c r="BZ89" s="206"/>
      <c r="CA89" s="207"/>
      <c r="CC89" s="3"/>
      <c r="CD89" s="22">
        <f>IF(BE89=D29,1,0)</f>
        <v>0</v>
      </c>
      <c r="CE89" s="22">
        <f>IF(BE89=D32,1,0)</f>
        <v>0</v>
      </c>
      <c r="CF89" s="22">
        <f>IF(BE89=D35,1,0)</f>
        <v>0</v>
      </c>
      <c r="CG89" s="22">
        <f>IF(BE89=AP29,1,0)</f>
        <v>0</v>
      </c>
      <c r="CH89" s="22">
        <f>IF(BE89=AP32,1,0)</f>
        <v>0</v>
      </c>
      <c r="CI89" s="22">
        <f>IF(BE89=AP35,1,0)</f>
        <v>0</v>
      </c>
      <c r="CJ89" s="3"/>
      <c r="CK89" s="3"/>
      <c r="CL89" s="3"/>
      <c r="CM89" s="3"/>
      <c r="CN89" s="3"/>
      <c r="CO89" s="3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</row>
    <row r="90" spans="2:149" ht="7.5" customHeight="1">
      <c r="B90" s="181"/>
      <c r="C90" s="182"/>
      <c r="D90" s="183"/>
      <c r="E90" s="153"/>
      <c r="F90" s="154"/>
      <c r="G90" s="191"/>
      <c r="H90" s="153"/>
      <c r="I90" s="154"/>
      <c r="J90" s="191"/>
      <c r="K90" s="153"/>
      <c r="L90" s="154"/>
      <c r="M90" s="155"/>
      <c r="N90" s="159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1"/>
      <c r="AF90" s="203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224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6"/>
      <c r="BU90" s="218"/>
      <c r="BV90" s="219"/>
      <c r="BW90" s="219"/>
      <c r="BX90" s="219"/>
      <c r="BY90" s="220"/>
      <c r="BZ90" s="206"/>
      <c r="CA90" s="207"/>
      <c r="CC90" s="3"/>
      <c r="CD90" s="25">
        <f>IF(CD91=D29,1,0)</f>
        <v>0</v>
      </c>
      <c r="CE90" s="25">
        <f>IF(CD91=D32,1,0)</f>
        <v>0</v>
      </c>
      <c r="CF90" s="25">
        <f>IF(CD91=D35,1,0)</f>
        <v>0</v>
      </c>
      <c r="CG90" s="25">
        <f>IF(CD91=AP29,1,0)</f>
        <v>0</v>
      </c>
      <c r="CH90" s="25">
        <f>IF(CD91=AP32,1,0)</f>
        <v>0</v>
      </c>
      <c r="CI90" s="25">
        <f>IF(CD91=AP35,1,0)</f>
        <v>0</v>
      </c>
      <c r="CJ90" s="3"/>
      <c r="CK90" s="3"/>
      <c r="CL90" s="3"/>
      <c r="CM90" s="3"/>
      <c r="CN90" s="3"/>
      <c r="CO90" s="3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</row>
    <row r="91" spans="1:149" s="29" customFormat="1" ht="7.5" customHeight="1">
      <c r="A91" s="333" t="s">
        <v>55</v>
      </c>
      <c r="B91" s="259" t="s">
        <v>50</v>
      </c>
      <c r="C91" s="260"/>
      <c r="D91" s="261"/>
      <c r="E91" s="153"/>
      <c r="F91" s="154"/>
      <c r="G91" s="191"/>
      <c r="H91" s="153"/>
      <c r="I91" s="154"/>
      <c r="J91" s="191"/>
      <c r="K91" s="153"/>
      <c r="L91" s="154"/>
      <c r="M91" s="155"/>
      <c r="N91" s="184">
        <f>IF(B2=6,D7,IF(B2=5,"",IF(B2=4,"",IF(B2=3,"",""))))</f>
      </c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6"/>
      <c r="AF91" s="203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224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6"/>
      <c r="BU91" s="218"/>
      <c r="BV91" s="219"/>
      <c r="BW91" s="219"/>
      <c r="BX91" s="219"/>
      <c r="BY91" s="220"/>
      <c r="BZ91" s="206"/>
      <c r="CA91" s="207"/>
      <c r="CB91" s="14"/>
      <c r="CC91" s="3"/>
      <c r="CD91" s="26" t="str">
        <f>IF(BZ89=""," ",IF(LEFT(BZ89,1)="3",N91,N89))</f>
        <v> </v>
      </c>
      <c r="CE91" s="27"/>
      <c r="CF91" s="27"/>
      <c r="CG91" s="27"/>
      <c r="CH91" s="28"/>
      <c r="CI91" s="28"/>
      <c r="CJ91" s="3"/>
      <c r="CK91" s="3"/>
      <c r="CL91" s="3"/>
      <c r="CM91" s="3"/>
      <c r="CN91" s="3"/>
      <c r="CO91" s="3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</row>
    <row r="92" spans="1:149" ht="7.5" customHeight="1">
      <c r="A92" s="334"/>
      <c r="B92" s="262"/>
      <c r="C92" s="263"/>
      <c r="D92" s="264"/>
      <c r="E92" s="192"/>
      <c r="F92" s="193"/>
      <c r="G92" s="194"/>
      <c r="H92" s="192"/>
      <c r="I92" s="193"/>
      <c r="J92" s="194"/>
      <c r="K92" s="192"/>
      <c r="L92" s="193"/>
      <c r="M92" s="200"/>
      <c r="N92" s="187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9"/>
      <c r="AF92" s="214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27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9"/>
      <c r="BU92" s="330"/>
      <c r="BV92" s="331"/>
      <c r="BW92" s="331"/>
      <c r="BX92" s="331"/>
      <c r="BY92" s="332"/>
      <c r="BZ92" s="206"/>
      <c r="CA92" s="207"/>
      <c r="CC92" s="3"/>
      <c r="CD92" s="28"/>
      <c r="CE92" s="28"/>
      <c r="CF92" s="28"/>
      <c r="CG92" s="28"/>
      <c r="CH92" s="28"/>
      <c r="CI92" s="28"/>
      <c r="CJ92" s="3"/>
      <c r="CK92" s="3"/>
      <c r="CL92" s="3"/>
      <c r="CM92" s="3"/>
      <c r="CN92" s="3"/>
      <c r="CO92" s="3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</row>
    <row r="93" spans="2:149" ht="7.5" customHeight="1">
      <c r="B93" s="181" t="s">
        <v>35</v>
      </c>
      <c r="C93" s="182"/>
      <c r="D93" s="183"/>
      <c r="E93" s="150"/>
      <c r="F93" s="151"/>
      <c r="G93" s="190"/>
      <c r="H93" s="150"/>
      <c r="I93" s="151"/>
      <c r="J93" s="190"/>
      <c r="K93" s="150"/>
      <c r="L93" s="151"/>
      <c r="M93" s="152"/>
      <c r="N93" s="159">
        <f>IF(B2=6,D5,IF(B2=5,"",IF(B2=4,"",IF(B2=3,"",""))))</f>
      </c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1"/>
      <c r="AF93" s="201" t="s">
        <v>2</v>
      </c>
      <c r="AG93" s="202"/>
      <c r="AH93" s="202"/>
      <c r="AI93" s="202"/>
      <c r="AJ93" s="202"/>
      <c r="AK93" s="202" t="s">
        <v>2</v>
      </c>
      <c r="AL93" s="202"/>
      <c r="AM93" s="202"/>
      <c r="AN93" s="202"/>
      <c r="AO93" s="202"/>
      <c r="AP93" s="202" t="s">
        <v>2</v>
      </c>
      <c r="AQ93" s="202"/>
      <c r="AR93" s="202"/>
      <c r="AS93" s="202"/>
      <c r="AT93" s="202"/>
      <c r="AU93" s="202" t="s">
        <v>2</v>
      </c>
      <c r="AV93" s="202"/>
      <c r="AW93" s="202"/>
      <c r="AX93" s="202"/>
      <c r="AY93" s="202"/>
      <c r="AZ93" s="202" t="s">
        <v>2</v>
      </c>
      <c r="BA93" s="202"/>
      <c r="BB93" s="202"/>
      <c r="BC93" s="202"/>
      <c r="BD93" s="202"/>
      <c r="BE93" s="235" t="str">
        <f>IF(BZ93=""," ",IF(LEFT(BZ93,1)="3",N93,N95))</f>
        <v> </v>
      </c>
      <c r="BF93" s="236"/>
      <c r="BG93" s="236"/>
      <c r="BH93" s="236"/>
      <c r="BI93" s="236"/>
      <c r="BJ93" s="236"/>
      <c r="BK93" s="236"/>
      <c r="BL93" s="236"/>
      <c r="BM93" s="236"/>
      <c r="BN93" s="236"/>
      <c r="BO93" s="236"/>
      <c r="BP93" s="236"/>
      <c r="BQ93" s="236"/>
      <c r="BR93" s="236"/>
      <c r="BS93" s="236"/>
      <c r="BT93" s="237"/>
      <c r="BU93" s="327">
        <f>IF(BZ93="","",VLOOKUP(BZ93,result,2,FALSE))</f>
      </c>
      <c r="BV93" s="328"/>
      <c r="BW93" s="328"/>
      <c r="BX93" s="328"/>
      <c r="BY93" s="329"/>
      <c r="BZ93" s="206"/>
      <c r="CA93" s="207"/>
      <c r="CC93" s="3"/>
      <c r="CD93" s="22">
        <f>IF(BE93=D29,1,0)</f>
        <v>0</v>
      </c>
      <c r="CE93" s="22">
        <f>IF(BE93=D32,1,0)</f>
        <v>0</v>
      </c>
      <c r="CF93" s="22">
        <f>IF(BE93=D35,1,0)</f>
        <v>0</v>
      </c>
      <c r="CG93" s="22">
        <f>IF(BE93=AP29,1,0)</f>
        <v>0</v>
      </c>
      <c r="CH93" s="22">
        <f>IF(BE93=AP32,1,0)</f>
        <v>0</v>
      </c>
      <c r="CI93" s="22">
        <f>IF(BE93=AP35,1,0)</f>
        <v>0</v>
      </c>
      <c r="CJ93" s="3"/>
      <c r="CK93" s="3"/>
      <c r="CL93" s="3"/>
      <c r="CM93" s="3"/>
      <c r="CN93" s="3"/>
      <c r="CO93" s="3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</row>
    <row r="94" spans="2:149" ht="7.5" customHeight="1">
      <c r="B94" s="181"/>
      <c r="C94" s="182"/>
      <c r="D94" s="183"/>
      <c r="E94" s="153"/>
      <c r="F94" s="154"/>
      <c r="G94" s="191"/>
      <c r="H94" s="153"/>
      <c r="I94" s="154"/>
      <c r="J94" s="191"/>
      <c r="K94" s="153"/>
      <c r="L94" s="154"/>
      <c r="M94" s="155"/>
      <c r="N94" s="159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1"/>
      <c r="AF94" s="203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224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6"/>
      <c r="BU94" s="218"/>
      <c r="BV94" s="219"/>
      <c r="BW94" s="219"/>
      <c r="BX94" s="219"/>
      <c r="BY94" s="220"/>
      <c r="BZ94" s="206"/>
      <c r="CA94" s="207"/>
      <c r="CC94" s="3"/>
      <c r="CD94" s="25">
        <f>IF(CD95=D29,1,0)</f>
        <v>0</v>
      </c>
      <c r="CE94" s="25">
        <f>IF(CD95=D32,1,0)</f>
        <v>0</v>
      </c>
      <c r="CF94" s="25">
        <f>IF(CD95=D35,1,0)</f>
        <v>0</v>
      </c>
      <c r="CG94" s="25">
        <f>IF(CD95=AP29,1,0)</f>
        <v>0</v>
      </c>
      <c r="CH94" s="25">
        <f>IF(CD95=AP32,1,0)</f>
        <v>0</v>
      </c>
      <c r="CI94" s="25">
        <f>IF(CD95=AP35,1,0)</f>
        <v>0</v>
      </c>
      <c r="CJ94" s="3"/>
      <c r="CK94" s="3"/>
      <c r="CL94" s="3"/>
      <c r="CM94" s="3"/>
      <c r="CN94" s="3"/>
      <c r="CO94" s="3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</row>
    <row r="95" spans="1:149" ht="7.5" customHeight="1">
      <c r="A95" s="333" t="s">
        <v>55</v>
      </c>
      <c r="B95" s="259" t="s">
        <v>49</v>
      </c>
      <c r="C95" s="260"/>
      <c r="D95" s="261"/>
      <c r="E95" s="153"/>
      <c r="F95" s="154"/>
      <c r="G95" s="191"/>
      <c r="H95" s="153"/>
      <c r="I95" s="154"/>
      <c r="J95" s="191"/>
      <c r="K95" s="153"/>
      <c r="L95" s="154"/>
      <c r="M95" s="155"/>
      <c r="N95" s="184">
        <f>IF(B2=6,D8,IF(B2=5,"",IF(B2=4,"",IF(B2=3,"",""))))</f>
      </c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6"/>
      <c r="AF95" s="203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224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6"/>
      <c r="BU95" s="218"/>
      <c r="BV95" s="219"/>
      <c r="BW95" s="219"/>
      <c r="BX95" s="219"/>
      <c r="BY95" s="220"/>
      <c r="BZ95" s="206"/>
      <c r="CA95" s="207"/>
      <c r="CC95" s="3"/>
      <c r="CD95" s="26" t="str">
        <f>IF(BZ93=""," ",IF(LEFT(BZ93,1)="3",N95,N93))</f>
        <v> </v>
      </c>
      <c r="CE95" s="27"/>
      <c r="CF95" s="27"/>
      <c r="CG95" s="27"/>
      <c r="CH95" s="28"/>
      <c r="CI95" s="28"/>
      <c r="CJ95" s="3"/>
      <c r="CK95" s="3"/>
      <c r="CL95" s="3"/>
      <c r="CM95" s="3"/>
      <c r="CN95" s="3"/>
      <c r="CO95" s="3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</row>
    <row r="96" spans="1:149" ht="7.5" customHeight="1">
      <c r="A96" s="334"/>
      <c r="B96" s="262"/>
      <c r="C96" s="263"/>
      <c r="D96" s="264"/>
      <c r="E96" s="192"/>
      <c r="F96" s="193"/>
      <c r="G96" s="194"/>
      <c r="H96" s="192"/>
      <c r="I96" s="193"/>
      <c r="J96" s="194"/>
      <c r="K96" s="192"/>
      <c r="L96" s="193"/>
      <c r="M96" s="200"/>
      <c r="N96" s="187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9"/>
      <c r="AF96" s="214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27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9"/>
      <c r="BU96" s="330"/>
      <c r="BV96" s="331"/>
      <c r="BW96" s="331"/>
      <c r="BX96" s="331"/>
      <c r="BY96" s="332"/>
      <c r="BZ96" s="206"/>
      <c r="CA96" s="207"/>
      <c r="CC96" s="3"/>
      <c r="CD96" s="28"/>
      <c r="CE96" s="28"/>
      <c r="CF96" s="28"/>
      <c r="CG96" s="28"/>
      <c r="CH96" s="28"/>
      <c r="CI96" s="28"/>
      <c r="CJ96" s="3"/>
      <c r="CK96" s="3"/>
      <c r="CL96" s="3"/>
      <c r="CM96" s="3"/>
      <c r="CN96" s="3"/>
      <c r="CO96" s="3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</row>
    <row r="97" spans="2:149" ht="7.5" customHeight="1">
      <c r="B97" s="181" t="s">
        <v>26</v>
      </c>
      <c r="C97" s="182"/>
      <c r="D97" s="183"/>
      <c r="E97" s="150"/>
      <c r="F97" s="151"/>
      <c r="G97" s="190"/>
      <c r="H97" s="150"/>
      <c r="I97" s="151"/>
      <c r="J97" s="190"/>
      <c r="K97" s="150"/>
      <c r="L97" s="151"/>
      <c r="M97" s="152"/>
      <c r="N97" s="159">
        <f>IF(B2=6,D6,IF(B2=5,"",IF(B2=4,"",IF(B2=3,"",""))))</f>
      </c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1"/>
      <c r="AF97" s="201" t="s">
        <v>2</v>
      </c>
      <c r="AG97" s="202"/>
      <c r="AH97" s="202"/>
      <c r="AI97" s="202"/>
      <c r="AJ97" s="202"/>
      <c r="AK97" s="202" t="s">
        <v>2</v>
      </c>
      <c r="AL97" s="202"/>
      <c r="AM97" s="202"/>
      <c r="AN97" s="202"/>
      <c r="AO97" s="202"/>
      <c r="AP97" s="202" t="s">
        <v>2</v>
      </c>
      <c r="AQ97" s="202"/>
      <c r="AR97" s="202"/>
      <c r="AS97" s="202"/>
      <c r="AT97" s="202"/>
      <c r="AU97" s="202" t="s">
        <v>2</v>
      </c>
      <c r="AV97" s="202"/>
      <c r="AW97" s="202"/>
      <c r="AX97" s="202"/>
      <c r="AY97" s="202"/>
      <c r="AZ97" s="202" t="s">
        <v>2</v>
      </c>
      <c r="BA97" s="202"/>
      <c r="BB97" s="202"/>
      <c r="BC97" s="202"/>
      <c r="BD97" s="202"/>
      <c r="BE97" s="235" t="str">
        <f>IF(BZ97=""," ",IF(LEFT(BZ97,1)="3",N97,N99))</f>
        <v> </v>
      </c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7"/>
      <c r="BU97" s="327">
        <f>IF(BZ97="","",VLOOKUP(BZ97,result,2,FALSE))</f>
      </c>
      <c r="BV97" s="328"/>
      <c r="BW97" s="328"/>
      <c r="BX97" s="328"/>
      <c r="BY97" s="329"/>
      <c r="BZ97" s="206"/>
      <c r="CA97" s="207"/>
      <c r="CC97" s="3"/>
      <c r="CD97" s="22">
        <f>IF(BE97=D29,1,0)</f>
        <v>0</v>
      </c>
      <c r="CE97" s="22">
        <f>IF(BE97=D32,1,0)</f>
        <v>0</v>
      </c>
      <c r="CF97" s="22">
        <f>IF(BE97=D35,1,0)</f>
        <v>0</v>
      </c>
      <c r="CG97" s="22">
        <f>IF(BE97=AP29,1,0)</f>
        <v>0</v>
      </c>
      <c r="CH97" s="22">
        <f>IF(BE97=AP32,1,0)</f>
        <v>0</v>
      </c>
      <c r="CI97" s="22">
        <f>IF(BE97=AP35,1,0)</f>
        <v>0</v>
      </c>
      <c r="CJ97" s="3"/>
      <c r="CK97" s="3"/>
      <c r="CL97" s="3"/>
      <c r="CM97" s="3"/>
      <c r="CN97" s="3"/>
      <c r="CO97" s="3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</row>
    <row r="98" spans="2:149" ht="7.5" customHeight="1">
      <c r="B98" s="181"/>
      <c r="C98" s="182"/>
      <c r="D98" s="183"/>
      <c r="E98" s="153"/>
      <c r="F98" s="154"/>
      <c r="G98" s="191"/>
      <c r="H98" s="153"/>
      <c r="I98" s="154"/>
      <c r="J98" s="191"/>
      <c r="K98" s="153"/>
      <c r="L98" s="154"/>
      <c r="M98" s="155"/>
      <c r="N98" s="159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1"/>
      <c r="AF98" s="203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224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6"/>
      <c r="BU98" s="218"/>
      <c r="BV98" s="219"/>
      <c r="BW98" s="219"/>
      <c r="BX98" s="219"/>
      <c r="BY98" s="220"/>
      <c r="BZ98" s="206"/>
      <c r="CA98" s="207"/>
      <c r="CC98" s="3"/>
      <c r="CD98" s="25">
        <f>IF(CD99=D29,1,0)</f>
        <v>0</v>
      </c>
      <c r="CE98" s="25">
        <f>IF(CD99=D32,1,0)</f>
        <v>0</v>
      </c>
      <c r="CF98" s="25">
        <f>IF(CD99=D35,1,0)</f>
        <v>0</v>
      </c>
      <c r="CG98" s="25">
        <f>IF(CD99=AP29,1,0)</f>
        <v>0</v>
      </c>
      <c r="CH98" s="25">
        <f>IF(CD99=AP32,1,0)</f>
        <v>0</v>
      </c>
      <c r="CI98" s="25">
        <f>IF(CD99=AP35,1,0)</f>
        <v>0</v>
      </c>
      <c r="CJ98" s="3"/>
      <c r="CK98" s="3"/>
      <c r="CL98" s="3"/>
      <c r="CM98" s="3"/>
      <c r="CN98" s="3"/>
      <c r="CO98" s="3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</row>
    <row r="99" spans="1:149" ht="7.5" customHeight="1">
      <c r="A99" s="333" t="s">
        <v>55</v>
      </c>
      <c r="B99" s="259" t="s">
        <v>52</v>
      </c>
      <c r="C99" s="260"/>
      <c r="D99" s="261"/>
      <c r="E99" s="153"/>
      <c r="F99" s="154"/>
      <c r="G99" s="191"/>
      <c r="H99" s="153"/>
      <c r="I99" s="154"/>
      <c r="J99" s="191"/>
      <c r="K99" s="153"/>
      <c r="L99" s="154"/>
      <c r="M99" s="155"/>
      <c r="N99" s="184">
        <f>IF(B2=6,D7,IF(B2=5,"",IF(B2=4,"",IF(B2=3,"",""))))</f>
      </c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6"/>
      <c r="AF99" s="203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224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6"/>
      <c r="BU99" s="218"/>
      <c r="BV99" s="219"/>
      <c r="BW99" s="219"/>
      <c r="BX99" s="219"/>
      <c r="BY99" s="220"/>
      <c r="BZ99" s="206"/>
      <c r="CA99" s="207"/>
      <c r="CC99" s="3"/>
      <c r="CD99" s="26" t="str">
        <f>IF(BZ97=""," ",IF(LEFT(BZ97,1)="3",N99,N97))</f>
        <v> </v>
      </c>
      <c r="CE99" s="27"/>
      <c r="CF99" s="27"/>
      <c r="CG99" s="27"/>
      <c r="CH99" s="28"/>
      <c r="CI99" s="28"/>
      <c r="CJ99" s="3"/>
      <c r="CK99" s="3"/>
      <c r="CL99" s="3"/>
      <c r="CM99" s="3"/>
      <c r="CN99" s="3"/>
      <c r="CO99" s="3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</row>
    <row r="100" spans="1:149" ht="7.5" customHeight="1">
      <c r="A100" s="334"/>
      <c r="B100" s="262"/>
      <c r="C100" s="263"/>
      <c r="D100" s="264"/>
      <c r="E100" s="192"/>
      <c r="F100" s="193"/>
      <c r="G100" s="194"/>
      <c r="H100" s="192"/>
      <c r="I100" s="193"/>
      <c r="J100" s="194"/>
      <c r="K100" s="192"/>
      <c r="L100" s="193"/>
      <c r="M100" s="200"/>
      <c r="N100" s="187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9"/>
      <c r="AF100" s="203"/>
      <c r="AG100" s="148"/>
      <c r="AH100" s="148"/>
      <c r="AI100" s="148"/>
      <c r="AJ100" s="14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27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9"/>
      <c r="BU100" s="330"/>
      <c r="BV100" s="331"/>
      <c r="BW100" s="331"/>
      <c r="BX100" s="331"/>
      <c r="BY100" s="332"/>
      <c r="BZ100" s="206"/>
      <c r="CA100" s="207"/>
      <c r="CC100" s="3"/>
      <c r="CD100" s="28"/>
      <c r="CE100" s="28"/>
      <c r="CF100" s="28"/>
      <c r="CG100" s="28"/>
      <c r="CH100" s="28"/>
      <c r="CI100" s="28"/>
      <c r="CJ100" s="3"/>
      <c r="CK100" s="3"/>
      <c r="CL100" s="3"/>
      <c r="CM100" s="3"/>
      <c r="CN100" s="3"/>
      <c r="CO100" s="3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</row>
    <row r="101" spans="2:149" ht="7.5" customHeight="1">
      <c r="B101" s="181" t="s">
        <v>28</v>
      </c>
      <c r="C101" s="182"/>
      <c r="D101" s="183"/>
      <c r="E101" s="150"/>
      <c r="F101" s="151"/>
      <c r="G101" s="190"/>
      <c r="H101" s="150"/>
      <c r="I101" s="151"/>
      <c r="J101" s="190"/>
      <c r="K101" s="150"/>
      <c r="L101" s="151"/>
      <c r="M101" s="152"/>
      <c r="N101" s="159">
        <f>IF(B2=6,D3,IF(B2=5,"",IF(B2=4,"",IF(B2=3,"",""))))</f>
      </c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1"/>
      <c r="AF101" s="201" t="s">
        <v>2</v>
      </c>
      <c r="AG101" s="202"/>
      <c r="AH101" s="202"/>
      <c r="AI101" s="202"/>
      <c r="AJ101" s="202"/>
      <c r="AK101" s="148" t="s">
        <v>2</v>
      </c>
      <c r="AL101" s="148"/>
      <c r="AM101" s="148"/>
      <c r="AN101" s="148"/>
      <c r="AO101" s="148"/>
      <c r="AP101" s="148" t="s">
        <v>2</v>
      </c>
      <c r="AQ101" s="148"/>
      <c r="AR101" s="148"/>
      <c r="AS101" s="148"/>
      <c r="AT101" s="148"/>
      <c r="AU101" s="148" t="s">
        <v>2</v>
      </c>
      <c r="AV101" s="148"/>
      <c r="AW101" s="148"/>
      <c r="AX101" s="148"/>
      <c r="AY101" s="148"/>
      <c r="AZ101" s="148" t="s">
        <v>2</v>
      </c>
      <c r="BA101" s="148"/>
      <c r="BB101" s="148"/>
      <c r="BC101" s="148"/>
      <c r="BD101" s="148"/>
      <c r="BE101" s="224" t="str">
        <f>IF(BZ101=""," ",IF(LEFT(BZ101,1)="3",N101,N103))</f>
        <v> </v>
      </c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6"/>
      <c r="BU101" s="218">
        <f>IF(BZ101="","",VLOOKUP(BZ101,result,2,FALSE))</f>
      </c>
      <c r="BV101" s="219"/>
      <c r="BW101" s="219"/>
      <c r="BX101" s="219"/>
      <c r="BY101" s="220"/>
      <c r="BZ101" s="206"/>
      <c r="CA101" s="207"/>
      <c r="CC101" s="3"/>
      <c r="CD101" s="22">
        <f>IF(BE101=D29,1,0)</f>
        <v>0</v>
      </c>
      <c r="CE101" s="22">
        <f>IF(BE101=D32,1,0)</f>
        <v>0</v>
      </c>
      <c r="CF101" s="22">
        <f>IF(BE101=D35,1,0)</f>
        <v>0</v>
      </c>
      <c r="CG101" s="22">
        <f>IF(BE101=AP29,1,0)</f>
        <v>0</v>
      </c>
      <c r="CH101" s="22">
        <f>IF(BE101=AP32,1,0)</f>
        <v>0</v>
      </c>
      <c r="CI101" s="22">
        <f>IF(BE101=AP35,1,0)</f>
        <v>0</v>
      </c>
      <c r="CJ101" s="3"/>
      <c r="CK101" s="3"/>
      <c r="CL101" s="3"/>
      <c r="CM101" s="3"/>
      <c r="CN101" s="3"/>
      <c r="CO101" s="3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</row>
    <row r="102" spans="2:149" ht="7.5" customHeight="1">
      <c r="B102" s="181"/>
      <c r="C102" s="182"/>
      <c r="D102" s="183"/>
      <c r="E102" s="153"/>
      <c r="F102" s="154"/>
      <c r="G102" s="191"/>
      <c r="H102" s="153"/>
      <c r="I102" s="154"/>
      <c r="J102" s="191"/>
      <c r="K102" s="153"/>
      <c r="L102" s="154"/>
      <c r="M102" s="155"/>
      <c r="N102" s="159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1"/>
      <c r="AF102" s="203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224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6"/>
      <c r="BU102" s="218"/>
      <c r="BV102" s="219"/>
      <c r="BW102" s="219"/>
      <c r="BX102" s="219"/>
      <c r="BY102" s="220"/>
      <c r="BZ102" s="206"/>
      <c r="CA102" s="207"/>
      <c r="CC102" s="3"/>
      <c r="CD102" s="25">
        <f>IF(CD103=D29,1,0)</f>
        <v>0</v>
      </c>
      <c r="CE102" s="25">
        <f>IF(CD103=D32,1,0)</f>
        <v>0</v>
      </c>
      <c r="CF102" s="25">
        <f>IF(CD103=D35,1,0)</f>
        <v>0</v>
      </c>
      <c r="CG102" s="25">
        <f>IF(CD103=AP29,1,0)</f>
        <v>0</v>
      </c>
      <c r="CH102" s="25">
        <f>IF(CD103=AP32,1,0)</f>
        <v>0</v>
      </c>
      <c r="CI102" s="25">
        <f>IF(CD103=AP35,1,0)</f>
        <v>0</v>
      </c>
      <c r="CJ102" s="3"/>
      <c r="CK102" s="3"/>
      <c r="CL102" s="3"/>
      <c r="CM102" s="3"/>
      <c r="CN102" s="3"/>
      <c r="CO102" s="3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</row>
    <row r="103" spans="1:149" ht="7.5" customHeight="1">
      <c r="A103" s="333" t="s">
        <v>55</v>
      </c>
      <c r="B103" s="259" t="s">
        <v>47</v>
      </c>
      <c r="C103" s="260"/>
      <c r="D103" s="261"/>
      <c r="E103" s="153"/>
      <c r="F103" s="154"/>
      <c r="G103" s="191"/>
      <c r="H103" s="153"/>
      <c r="I103" s="154"/>
      <c r="J103" s="191"/>
      <c r="K103" s="153"/>
      <c r="L103" s="154"/>
      <c r="M103" s="155"/>
      <c r="N103" s="184">
        <f>IF(B2=6,D4,IF(B2=5,"",IF(B2=4,"",IF(B2=3,"",""))))</f>
      </c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10"/>
      <c r="AF103" s="203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224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6"/>
      <c r="BU103" s="218"/>
      <c r="BV103" s="219"/>
      <c r="BW103" s="219"/>
      <c r="BX103" s="219"/>
      <c r="BY103" s="220"/>
      <c r="BZ103" s="206"/>
      <c r="CA103" s="207"/>
      <c r="CC103" s="3"/>
      <c r="CD103" s="26" t="str">
        <f>IF(BZ101=""," ",IF(LEFT(BZ101,1)="3",N103,N101))</f>
        <v> </v>
      </c>
      <c r="CE103" s="27"/>
      <c r="CF103" s="27"/>
      <c r="CG103" s="27"/>
      <c r="CH103" s="28"/>
      <c r="CI103" s="28"/>
      <c r="CJ103" s="3"/>
      <c r="CK103" s="3"/>
      <c r="CL103" s="3"/>
      <c r="CM103" s="3"/>
      <c r="CN103" s="3"/>
      <c r="CO103" s="3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</row>
    <row r="104" spans="1:149" ht="7.5" customHeight="1">
      <c r="A104" s="334"/>
      <c r="B104" s="335"/>
      <c r="C104" s="336"/>
      <c r="D104" s="337"/>
      <c r="E104" s="156"/>
      <c r="F104" s="157"/>
      <c r="G104" s="205"/>
      <c r="H104" s="156"/>
      <c r="I104" s="157"/>
      <c r="J104" s="205"/>
      <c r="K104" s="156"/>
      <c r="L104" s="157"/>
      <c r="M104" s="158"/>
      <c r="N104" s="211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3"/>
      <c r="AF104" s="204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324"/>
      <c r="BF104" s="325"/>
      <c r="BG104" s="325"/>
      <c r="BH104" s="325"/>
      <c r="BI104" s="325"/>
      <c r="BJ104" s="325"/>
      <c r="BK104" s="325"/>
      <c r="BL104" s="325"/>
      <c r="BM104" s="325"/>
      <c r="BN104" s="325"/>
      <c r="BO104" s="325"/>
      <c r="BP104" s="325"/>
      <c r="BQ104" s="325"/>
      <c r="BR104" s="325"/>
      <c r="BS104" s="325"/>
      <c r="BT104" s="326"/>
      <c r="BU104" s="321"/>
      <c r="BV104" s="322"/>
      <c r="BW104" s="322"/>
      <c r="BX104" s="322"/>
      <c r="BY104" s="323"/>
      <c r="BZ104" s="206"/>
      <c r="CA104" s="207"/>
      <c r="CC104" s="3"/>
      <c r="CD104" s="28"/>
      <c r="CE104" s="28"/>
      <c r="CF104" s="28"/>
      <c r="CG104" s="28"/>
      <c r="CH104" s="28"/>
      <c r="CI104" s="28"/>
      <c r="CJ104" s="3"/>
      <c r="CK104" s="3"/>
      <c r="CL104" s="3"/>
      <c r="CM104" s="3"/>
      <c r="CN104" s="3"/>
      <c r="CO104" s="3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</row>
    <row r="105" spans="2:149" ht="6.7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"/>
      <c r="CD105" s="174">
        <f aca="true" t="shared" si="0" ref="CD105:CI105">CD45+CD49+CD53+CD57+CD61+CD65+CD69+CD73+CD77+CD81+CD85+CD89+CD93+CD97+CD101</f>
        <v>0</v>
      </c>
      <c r="CE105" s="174">
        <f t="shared" si="0"/>
        <v>0</v>
      </c>
      <c r="CF105" s="174">
        <f t="shared" si="0"/>
        <v>0</v>
      </c>
      <c r="CG105" s="174">
        <f t="shared" si="0"/>
        <v>0</v>
      </c>
      <c r="CH105" s="174">
        <f t="shared" si="0"/>
        <v>0</v>
      </c>
      <c r="CI105" s="174">
        <f t="shared" si="0"/>
        <v>0</v>
      </c>
      <c r="CJ105" s="3"/>
      <c r="CK105" s="3"/>
      <c r="CL105" s="3"/>
      <c r="CM105" s="3"/>
      <c r="CN105" s="3"/>
      <c r="CO105" s="3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</row>
    <row r="106" spans="2:149" ht="6.7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"/>
      <c r="CD106" s="174"/>
      <c r="CE106" s="174"/>
      <c r="CF106" s="174"/>
      <c r="CG106" s="174"/>
      <c r="CH106" s="174"/>
      <c r="CI106" s="174"/>
      <c r="CJ106" s="3"/>
      <c r="CK106" s="3"/>
      <c r="CL106" s="3"/>
      <c r="CM106" s="3"/>
      <c r="CN106" s="3"/>
      <c r="CO106" s="3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</row>
    <row r="107" spans="2:149" ht="13.5" customHeight="1">
      <c r="B107" s="31"/>
      <c r="C107" s="31"/>
      <c r="D107" s="31"/>
      <c r="E107" s="31"/>
      <c r="F107" s="31"/>
      <c r="G107" s="32" t="s">
        <v>46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4"/>
      <c r="AG107" s="31"/>
      <c r="AH107" s="136" t="s">
        <v>36</v>
      </c>
      <c r="AI107" s="137"/>
      <c r="AJ107" s="138"/>
      <c r="AK107" s="136" t="s">
        <v>37</v>
      </c>
      <c r="AL107" s="137"/>
      <c r="AM107" s="138"/>
      <c r="AN107" s="136" t="s">
        <v>38</v>
      </c>
      <c r="AO107" s="137"/>
      <c r="AP107" s="138"/>
      <c r="AQ107" s="139" t="s">
        <v>82</v>
      </c>
      <c r="AR107" s="140"/>
      <c r="AS107" s="141"/>
      <c r="AT107" s="136" t="s">
        <v>39</v>
      </c>
      <c r="AU107" s="137"/>
      <c r="AV107" s="138"/>
      <c r="AW107" s="142" t="s">
        <v>40</v>
      </c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4"/>
      <c r="BZ107" s="30"/>
      <c r="CA107" s="30"/>
      <c r="CB107" s="30"/>
      <c r="CC107" s="3"/>
      <c r="CD107" s="174">
        <f aca="true" t="shared" si="1" ref="CD107:CI107">CD46+CD50+CD54+CD58+CD62+CD66+CD70+CD74+CD78+CD82+CD86+CD90+CD94+CD98+CD102</f>
        <v>0</v>
      </c>
      <c r="CE107" s="174">
        <f t="shared" si="1"/>
        <v>0</v>
      </c>
      <c r="CF107" s="174">
        <f t="shared" si="1"/>
        <v>0</v>
      </c>
      <c r="CG107" s="174">
        <f t="shared" si="1"/>
        <v>0</v>
      </c>
      <c r="CH107" s="174">
        <f t="shared" si="1"/>
        <v>0</v>
      </c>
      <c r="CI107" s="174">
        <f t="shared" si="1"/>
        <v>0</v>
      </c>
      <c r="CJ107" s="3"/>
      <c r="CK107" s="3"/>
      <c r="CL107" s="3"/>
      <c r="CM107" s="3"/>
      <c r="CN107" s="3"/>
      <c r="CO107" s="3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</row>
    <row r="108" spans="2:149" ht="13.5" customHeight="1">
      <c r="B108" s="31"/>
      <c r="C108" s="31"/>
      <c r="D108" s="31"/>
      <c r="E108" s="31"/>
      <c r="F108" s="31"/>
      <c r="G108" s="165">
        <f aca="true" t="shared" si="2" ref="G108:G113">IF(AH108&lt;&gt;"",RANK(AT108,$AT$108:$AT$113),"")</f>
      </c>
      <c r="H108" s="166"/>
      <c r="I108" s="166"/>
      <c r="J108" s="167"/>
      <c r="K108" s="35" t="str">
        <f>IF(D29&lt;&gt;"",D29&amp;"   ("&amp;V29&amp;")","")</f>
        <v>Èric Torné   (CTT Borges)</v>
      </c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7"/>
      <c r="AG108" s="38"/>
      <c r="AH108" s="162">
        <f aca="true" t="shared" si="3" ref="AH108:AH113">IF(SUM(AK108:AP109)=0,"",SUM(AK108:AN108))</f>
      </c>
      <c r="AI108" s="163"/>
      <c r="AJ108" s="164"/>
      <c r="AK108" s="162">
        <f>IF(CD105+CD107=0,"",CD105)</f>
      </c>
      <c r="AL108" s="163"/>
      <c r="AM108" s="164"/>
      <c r="AN108" s="162">
        <f>IF(CD105+CD107=0,"",CD107)</f>
      </c>
      <c r="AO108" s="163"/>
      <c r="AP108" s="164"/>
      <c r="AQ108" s="175"/>
      <c r="AR108" s="176"/>
      <c r="AS108" s="177"/>
      <c r="AT108" s="162">
        <f aca="true" t="shared" si="4" ref="AT108:AT113">IF(AH108&lt;&gt;"",AK108*2+AN108-AQ108,"")</f>
      </c>
      <c r="AU108" s="163"/>
      <c r="AV108" s="164"/>
      <c r="AW108" s="168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70"/>
      <c r="BZ108" s="30"/>
      <c r="CA108" s="30"/>
      <c r="CB108" s="30"/>
      <c r="CC108" s="3"/>
      <c r="CD108" s="174"/>
      <c r="CE108" s="174"/>
      <c r="CF108" s="174"/>
      <c r="CG108" s="174"/>
      <c r="CH108" s="174"/>
      <c r="CI108" s="174"/>
      <c r="CJ108" s="3"/>
      <c r="CK108" s="3"/>
      <c r="CL108" s="3"/>
      <c r="CM108" s="3"/>
      <c r="CN108" s="3"/>
      <c r="CO108" s="3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</row>
    <row r="109" spans="2:149" ht="13.5" customHeight="1">
      <c r="B109" s="31"/>
      <c r="C109" s="31"/>
      <c r="D109" s="31"/>
      <c r="E109" s="31"/>
      <c r="F109" s="31"/>
      <c r="G109" s="165">
        <f t="shared" si="2"/>
      </c>
      <c r="H109" s="166"/>
      <c r="I109" s="166"/>
      <c r="J109" s="167"/>
      <c r="K109" s="35" t="str">
        <f>IF(D32&lt;&gt;"",D32&amp;"   ("&amp;V32&amp;")","")</f>
        <v>Joan Carné    (CTT Borges)</v>
      </c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7"/>
      <c r="AG109" s="38"/>
      <c r="AH109" s="162">
        <f t="shared" si="3"/>
      </c>
      <c r="AI109" s="163"/>
      <c r="AJ109" s="164"/>
      <c r="AK109" s="162">
        <f>IF(CE105+CE107=0,"",CE105)</f>
      </c>
      <c r="AL109" s="163"/>
      <c r="AM109" s="164"/>
      <c r="AN109" s="162">
        <f>IF(CE105+CE107=0,"",CE107)</f>
      </c>
      <c r="AO109" s="163"/>
      <c r="AP109" s="164"/>
      <c r="AQ109" s="175"/>
      <c r="AR109" s="176"/>
      <c r="AS109" s="177"/>
      <c r="AT109" s="162">
        <f t="shared" si="4"/>
      </c>
      <c r="AU109" s="163"/>
      <c r="AV109" s="164"/>
      <c r="AW109" s="168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70"/>
      <c r="BZ109" s="30"/>
      <c r="CA109" s="30"/>
      <c r="CB109" s="30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</row>
    <row r="110" spans="2:149" ht="13.5" customHeight="1">
      <c r="B110" s="31"/>
      <c r="C110" s="31"/>
      <c r="D110" s="31"/>
      <c r="E110" s="31"/>
      <c r="F110" s="31"/>
      <c r="G110" s="165">
        <f t="shared" si="2"/>
      </c>
      <c r="H110" s="166"/>
      <c r="I110" s="166"/>
      <c r="J110" s="167"/>
      <c r="K110" s="35" t="str">
        <f>IF(D35&lt;&gt;"",D35&amp;"   ("&amp;V35&amp;")","")</f>
        <v>Cesc Carrera   (CTT Mollerussa)</v>
      </c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7"/>
      <c r="AG110" s="38"/>
      <c r="AH110" s="162">
        <f t="shared" si="3"/>
      </c>
      <c r="AI110" s="163"/>
      <c r="AJ110" s="164"/>
      <c r="AK110" s="162">
        <f>IF(CF105+CF107=0,"",CF105)</f>
      </c>
      <c r="AL110" s="163"/>
      <c r="AM110" s="164"/>
      <c r="AN110" s="162">
        <f>IF(CF105+CF107=0,"",CF107)</f>
      </c>
      <c r="AO110" s="163"/>
      <c r="AP110" s="164"/>
      <c r="AQ110" s="175"/>
      <c r="AR110" s="176"/>
      <c r="AS110" s="177"/>
      <c r="AT110" s="162">
        <f t="shared" si="4"/>
      </c>
      <c r="AU110" s="163"/>
      <c r="AV110" s="164"/>
      <c r="AW110" s="168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70"/>
      <c r="BZ110" s="30"/>
      <c r="CA110" s="30"/>
      <c r="CB110" s="30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</row>
    <row r="111" spans="2:149" ht="13.5" customHeight="1">
      <c r="B111" s="31"/>
      <c r="C111" s="31"/>
      <c r="D111" s="31"/>
      <c r="E111" s="31"/>
      <c r="F111" s="31"/>
      <c r="G111" s="165">
        <f t="shared" si="2"/>
      </c>
      <c r="H111" s="166"/>
      <c r="I111" s="166"/>
      <c r="J111" s="167"/>
      <c r="K111" s="35" t="str">
        <f>IF(AP29&lt;&gt;"",AP29&amp;"   ("&amp;BH29&amp;")","")</f>
        <v>Marçal Bellet   (CTT Borges)</v>
      </c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7"/>
      <c r="AG111" s="38"/>
      <c r="AH111" s="162">
        <f t="shared" si="3"/>
      </c>
      <c r="AI111" s="163"/>
      <c r="AJ111" s="164"/>
      <c r="AK111" s="162">
        <f>IF(CG105+CG107=0,"",CG105)</f>
      </c>
      <c r="AL111" s="163"/>
      <c r="AM111" s="164"/>
      <c r="AN111" s="162">
        <f>IF(CG105+CG107=0,"",CG107)</f>
      </c>
      <c r="AO111" s="163"/>
      <c r="AP111" s="164"/>
      <c r="AQ111" s="175"/>
      <c r="AR111" s="176"/>
      <c r="AS111" s="177"/>
      <c r="AT111" s="162">
        <f t="shared" si="4"/>
      </c>
      <c r="AU111" s="163"/>
      <c r="AV111" s="164"/>
      <c r="AW111" s="168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70"/>
      <c r="BZ111" s="30"/>
      <c r="CA111" s="30"/>
      <c r="CB111" s="30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</row>
    <row r="112" spans="2:149" ht="13.5" customHeight="1">
      <c r="B112" s="31"/>
      <c r="C112" s="31"/>
      <c r="D112" s="31"/>
      <c r="E112" s="31"/>
      <c r="F112" s="31"/>
      <c r="G112" s="165">
        <f t="shared" si="2"/>
      </c>
      <c r="H112" s="166"/>
      <c r="I112" s="166"/>
      <c r="J112" s="167"/>
      <c r="K112" s="35" t="str">
        <f>IF(AP32&lt;&gt;"",AP32&amp;"   ("&amp;BH32&amp;")","")</f>
        <v>Sergi Llanes    (CTT Castellnou)</v>
      </c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7"/>
      <c r="AG112" s="38"/>
      <c r="AH112" s="162">
        <f t="shared" si="3"/>
      </c>
      <c r="AI112" s="163"/>
      <c r="AJ112" s="164"/>
      <c r="AK112" s="162">
        <f>IF(CH105+CH107=0,"",CH105)</f>
      </c>
      <c r="AL112" s="163"/>
      <c r="AM112" s="164"/>
      <c r="AN112" s="162">
        <f>IF(CH105+CH107=0,"",CH107)</f>
      </c>
      <c r="AO112" s="163"/>
      <c r="AP112" s="164"/>
      <c r="AQ112" s="175"/>
      <c r="AR112" s="176"/>
      <c r="AS112" s="177"/>
      <c r="AT112" s="162">
        <f t="shared" si="4"/>
      </c>
      <c r="AU112" s="163"/>
      <c r="AV112" s="164"/>
      <c r="AW112" s="168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70"/>
      <c r="BZ112" s="30"/>
      <c r="CA112" s="30"/>
      <c r="CB112" s="30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</row>
    <row r="113" spans="2:149" ht="13.5" customHeight="1">
      <c r="B113" s="31"/>
      <c r="C113" s="31"/>
      <c r="D113" s="31"/>
      <c r="E113" s="31"/>
      <c r="F113" s="31"/>
      <c r="G113" s="165">
        <f t="shared" si="2"/>
      </c>
      <c r="H113" s="166"/>
      <c r="I113" s="166"/>
      <c r="J113" s="167"/>
      <c r="K113" s="35">
        <f>IF(AP35&lt;&gt;"",AP35&amp;"   ("&amp;BH35&amp;")","")</f>
      </c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7"/>
      <c r="AG113" s="38"/>
      <c r="AH113" s="162">
        <f t="shared" si="3"/>
      </c>
      <c r="AI113" s="163"/>
      <c r="AJ113" s="164"/>
      <c r="AK113" s="162">
        <f>IF(CI105+CI107=0,"",CI105)</f>
      </c>
      <c r="AL113" s="163"/>
      <c r="AM113" s="164"/>
      <c r="AN113" s="162">
        <f>IF(CI105+CI107=0,"",CI107)</f>
      </c>
      <c r="AO113" s="163"/>
      <c r="AP113" s="164"/>
      <c r="AQ113" s="175"/>
      <c r="AR113" s="176"/>
      <c r="AS113" s="177"/>
      <c r="AT113" s="162">
        <f t="shared" si="4"/>
      </c>
      <c r="AU113" s="163"/>
      <c r="AV113" s="164"/>
      <c r="AW113" s="171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3"/>
      <c r="BZ113" s="30"/>
      <c r="CA113" s="30"/>
      <c r="CB113" s="30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</row>
    <row r="114" spans="1:149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</row>
    <row r="115" spans="1:149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</row>
    <row r="116" spans="1:149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</row>
    <row r="117" spans="1:149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</row>
    <row r="118" spans="1:149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</row>
    <row r="119" spans="1:14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</row>
    <row r="120" spans="1:149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</row>
    <row r="121" spans="1:149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</row>
    <row r="122" spans="1:149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</row>
    <row r="123" spans="1:149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</row>
    <row r="124" spans="1:149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</row>
    <row r="125" spans="1:149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</row>
    <row r="126" spans="1:149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</row>
    <row r="127" spans="1:149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</row>
    <row r="128" spans="2:149" ht="12.75" customHeight="1">
      <c r="B128" s="31"/>
      <c r="C128" s="31"/>
      <c r="D128" s="31"/>
      <c r="E128" s="31"/>
      <c r="F128" s="3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39"/>
      <c r="AU128" s="31"/>
      <c r="AV128" s="31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</row>
    <row r="129" spans="3:149" ht="12.7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</row>
    <row r="130" spans="89:149" ht="12.75" customHeight="1"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</row>
    <row r="131" spans="89:149" ht="6.75" customHeight="1"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</row>
    <row r="132" spans="89:149" ht="6.75" customHeight="1"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</row>
    <row r="133" spans="89:149" ht="6.75" customHeight="1"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</row>
    <row r="134" spans="89:149" ht="6.75" customHeight="1"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</row>
    <row r="135" spans="89:149" ht="6.75" customHeight="1"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</row>
    <row r="136" spans="89:149" ht="6.75" customHeight="1"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</row>
    <row r="137" spans="89:149" ht="6.75" customHeight="1"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</row>
    <row r="138" spans="89:149" ht="6.75" customHeight="1"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</row>
    <row r="139" spans="89:149" ht="6.75" customHeight="1"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</row>
    <row r="140" spans="89:149" ht="6.75" customHeight="1"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</row>
    <row r="141" spans="89:149" ht="6.75" customHeight="1"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</row>
    <row r="142" spans="89:149" ht="6.75" customHeight="1"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</row>
    <row r="143" spans="89:149" ht="6.75" customHeight="1"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</row>
    <row r="144" spans="89:149" ht="6.75" customHeight="1"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</row>
    <row r="145" spans="89:149" ht="6.75" customHeight="1"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</row>
    <row r="146" spans="89:149" ht="6.75" customHeight="1"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</row>
    <row r="147" spans="89:149" ht="6.75" customHeight="1"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</row>
    <row r="148" spans="81:86" ht="6.75" customHeight="1">
      <c r="CC148" s="30"/>
      <c r="CD148" s="30"/>
      <c r="CE148" s="31"/>
      <c r="CF148" s="31"/>
      <c r="CG148" s="5"/>
      <c r="CH148" s="5"/>
    </row>
    <row r="149" spans="81:86" ht="6.75" customHeight="1">
      <c r="CC149" s="30"/>
      <c r="CD149" s="30"/>
      <c r="CE149" s="31"/>
      <c r="CF149" s="31"/>
      <c r="CG149" s="5"/>
      <c r="CH149" s="5"/>
    </row>
    <row r="150" spans="81:86" ht="6.75" customHeight="1">
      <c r="CC150" s="30"/>
      <c r="CD150" s="30"/>
      <c r="CE150" s="31"/>
      <c r="CF150" s="31"/>
      <c r="CG150" s="5"/>
      <c r="CH150" s="5"/>
    </row>
    <row r="151" spans="81:86" ht="6.75" customHeight="1">
      <c r="CC151" s="30"/>
      <c r="CD151" s="30"/>
      <c r="CE151" s="31"/>
      <c r="CF151" s="31"/>
      <c r="CG151" s="5"/>
      <c r="CH151" s="5"/>
    </row>
    <row r="152" spans="1:88" s="20" customFormat="1" ht="6.75" customHeight="1">
      <c r="A152" s="5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30"/>
      <c r="CD152" s="30"/>
      <c r="CE152" s="31"/>
      <c r="CF152" s="31"/>
      <c r="CG152" s="5"/>
      <c r="CH152" s="5"/>
      <c r="CI152" s="5"/>
      <c r="CJ152" s="5"/>
    </row>
    <row r="153" spans="1:88" s="20" customFormat="1" ht="6.75" customHeight="1">
      <c r="A153" s="5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5"/>
      <c r="CH153" s="5"/>
      <c r="CI153" s="5"/>
      <c r="CJ153" s="5"/>
    </row>
    <row r="154" spans="1:88" s="20" customFormat="1" ht="6.75" customHeight="1">
      <c r="A154" s="5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5"/>
      <c r="CH154" s="5"/>
      <c r="CI154" s="5"/>
      <c r="CJ154" s="5"/>
    </row>
    <row r="155" spans="1:88" s="20" customFormat="1" ht="6.75" customHeight="1">
      <c r="A155" s="5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5"/>
      <c r="CH155" s="5"/>
      <c r="CI155" s="5"/>
      <c r="CJ155" s="5"/>
    </row>
    <row r="156" spans="1:88" s="20" customFormat="1" ht="6.75" customHeight="1">
      <c r="A156" s="5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5"/>
      <c r="CH156" s="5"/>
      <c r="CI156" s="5"/>
      <c r="CJ156" s="5"/>
    </row>
    <row r="157" spans="1:88" s="20" customFormat="1" ht="6.75" customHeight="1">
      <c r="A157" s="5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5"/>
      <c r="CH157" s="5"/>
      <c r="CI157" s="5"/>
      <c r="CJ157" s="5"/>
    </row>
    <row r="158" spans="1:88" s="20" customFormat="1" ht="6.75" customHeight="1">
      <c r="A158" s="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5"/>
      <c r="CH158" s="5"/>
      <c r="CI158" s="5"/>
      <c r="CJ158" s="5"/>
    </row>
    <row r="159" spans="1:86" s="20" customFormat="1" ht="6.75" customHeight="1">
      <c r="A159" s="5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31"/>
      <c r="CE159" s="31"/>
      <c r="CF159" s="31"/>
      <c r="CG159" s="31"/>
      <c r="CH159" s="31"/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spans="1:86" s="20" customFormat="1" ht="12.75" customHeight="1">
      <c r="A211" s="5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31"/>
      <c r="CE211" s="31"/>
      <c r="CF211" s="31"/>
      <c r="CG211" s="31"/>
      <c r="CH211" s="31"/>
    </row>
    <row r="212" spans="1:86" s="20" customFormat="1" ht="12.75" customHeight="1">
      <c r="A212" s="5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31"/>
      <c r="CE212" s="31"/>
      <c r="CF212" s="31"/>
      <c r="CG212" s="31"/>
      <c r="CH212" s="31"/>
    </row>
    <row r="213" spans="1:86" s="20" customFormat="1" ht="12.75" customHeight="1">
      <c r="A213" s="5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31"/>
      <c r="CE213" s="31"/>
      <c r="CF213" s="31"/>
      <c r="CG213" s="31"/>
      <c r="CH213" s="31"/>
    </row>
    <row r="214" spans="1:86" s="20" customFormat="1" ht="12.75" customHeight="1">
      <c r="A214" s="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31"/>
      <c r="CE214" s="31"/>
      <c r="CF214" s="31"/>
      <c r="CG214" s="31"/>
      <c r="CH214" s="31"/>
    </row>
    <row r="215" spans="1:86" s="20" customFormat="1" ht="12.75" customHeight="1">
      <c r="A215" s="5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31"/>
      <c r="CE215" s="31"/>
      <c r="CF215" s="31"/>
      <c r="CG215" s="31"/>
      <c r="CH215" s="31"/>
    </row>
    <row r="216" spans="1:86" s="20" customFormat="1" ht="12.75" customHeight="1">
      <c r="A216" s="5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31"/>
      <c r="CE216" s="31"/>
      <c r="CF216" s="31"/>
      <c r="CG216" s="31"/>
      <c r="CH216" s="31"/>
    </row>
    <row r="217" spans="1:86" s="20" customFormat="1" ht="12.75" customHeight="1">
      <c r="A217" s="5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31"/>
      <c r="CE217" s="31"/>
      <c r="CF217" s="31"/>
      <c r="CG217" s="31"/>
      <c r="CH217" s="31"/>
    </row>
    <row r="218" spans="1:86" s="20" customFormat="1" ht="12.75" customHeight="1">
      <c r="A218" s="5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31"/>
      <c r="CE218" s="31"/>
      <c r="CF218" s="31"/>
      <c r="CG218" s="31"/>
      <c r="CH218" s="31"/>
    </row>
    <row r="219" spans="1:86" s="20" customFormat="1" ht="12.75" customHeight="1">
      <c r="A219" s="5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31"/>
      <c r="CE219" s="31"/>
      <c r="CF219" s="31"/>
      <c r="CG219" s="31"/>
      <c r="CH219" s="31"/>
    </row>
    <row r="220" spans="1:86" s="20" customFormat="1" ht="12.75" customHeight="1">
      <c r="A220" s="5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31"/>
      <c r="CE220" s="31"/>
      <c r="CF220" s="31"/>
      <c r="CG220" s="31"/>
      <c r="CH220" s="31"/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</sheetData>
  <sheetProtection selectLockedCells="1" selectUnlockedCells="1"/>
  <mergeCells count="427">
    <mergeCell ref="AN107:AP107"/>
    <mergeCell ref="AQ107:AS107"/>
    <mergeCell ref="AW107:BY107"/>
    <mergeCell ref="D2:U2"/>
    <mergeCell ref="V2:AM2"/>
    <mergeCell ref="AH107:AJ107"/>
    <mergeCell ref="AK107:AM107"/>
    <mergeCell ref="AU101:AY104"/>
    <mergeCell ref="K101:M104"/>
    <mergeCell ref="N101:AE102"/>
    <mergeCell ref="AK108:AM108"/>
    <mergeCell ref="AN108:AP108"/>
    <mergeCell ref="AQ108:AS108"/>
    <mergeCell ref="AK109:AM109"/>
    <mergeCell ref="G108:J108"/>
    <mergeCell ref="G109:J109"/>
    <mergeCell ref="AH108:AJ108"/>
    <mergeCell ref="AH109:AJ109"/>
    <mergeCell ref="AW108:BY108"/>
    <mergeCell ref="AW111:BY111"/>
    <mergeCell ref="AW112:BY112"/>
    <mergeCell ref="AW113:BY113"/>
    <mergeCell ref="AW109:BY109"/>
    <mergeCell ref="AW110:BY110"/>
    <mergeCell ref="CI105:CI106"/>
    <mergeCell ref="CD107:CD108"/>
    <mergeCell ref="CE107:CE108"/>
    <mergeCell ref="CF107:CF108"/>
    <mergeCell ref="CG107:CG108"/>
    <mergeCell ref="CH107:CH108"/>
    <mergeCell ref="CI107:CI108"/>
    <mergeCell ref="CE105:CE106"/>
    <mergeCell ref="CF105:CF106"/>
    <mergeCell ref="CG105:CG106"/>
    <mergeCell ref="CH105:CH106"/>
    <mergeCell ref="AH110:AJ110"/>
    <mergeCell ref="AH111:AJ111"/>
    <mergeCell ref="AH112:AJ112"/>
    <mergeCell ref="CD105:CD106"/>
    <mergeCell ref="AN109:AP109"/>
    <mergeCell ref="AQ109:AS109"/>
    <mergeCell ref="AK110:AM110"/>
    <mergeCell ref="AN110:AP110"/>
    <mergeCell ref="AQ110:AS110"/>
    <mergeCell ref="AH113:AJ113"/>
    <mergeCell ref="B45:D46"/>
    <mergeCell ref="E45:G46"/>
    <mergeCell ref="H45:J46"/>
    <mergeCell ref="K45:M46"/>
    <mergeCell ref="G111:J111"/>
    <mergeCell ref="G112:J112"/>
    <mergeCell ref="G113:J113"/>
    <mergeCell ref="N99:AE100"/>
    <mergeCell ref="E93:G96"/>
    <mergeCell ref="B2:C2"/>
    <mergeCell ref="BD5:BI5"/>
    <mergeCell ref="B3:C3"/>
    <mergeCell ref="G110:J110"/>
    <mergeCell ref="H97:J100"/>
    <mergeCell ref="K97:M100"/>
    <mergeCell ref="N97:AE98"/>
    <mergeCell ref="AF101:AJ104"/>
    <mergeCell ref="AF97:AJ100"/>
    <mergeCell ref="H101:J104"/>
    <mergeCell ref="AK111:AM111"/>
    <mergeCell ref="AN111:AP111"/>
    <mergeCell ref="AQ111:AS111"/>
    <mergeCell ref="BZ97:CA100"/>
    <mergeCell ref="BZ101:CA104"/>
    <mergeCell ref="AZ97:BD100"/>
    <mergeCell ref="AK97:AO100"/>
    <mergeCell ref="AP97:AT100"/>
    <mergeCell ref="AK101:AO104"/>
    <mergeCell ref="AP101:AT104"/>
    <mergeCell ref="N103:AE104"/>
    <mergeCell ref="BZ89:CA92"/>
    <mergeCell ref="N91:AE92"/>
    <mergeCell ref="BZ93:CA96"/>
    <mergeCell ref="AZ93:BD96"/>
    <mergeCell ref="AF93:AJ96"/>
    <mergeCell ref="AU93:AY96"/>
    <mergeCell ref="AU89:AY92"/>
    <mergeCell ref="AP89:AT92"/>
    <mergeCell ref="AZ101:BD104"/>
    <mergeCell ref="AK93:AO96"/>
    <mergeCell ref="H93:J96"/>
    <mergeCell ref="K93:M96"/>
    <mergeCell ref="N93:AE94"/>
    <mergeCell ref="N95:AE96"/>
    <mergeCell ref="AK89:AO92"/>
    <mergeCell ref="BZ85:CA88"/>
    <mergeCell ref="N87:AE88"/>
    <mergeCell ref="BU85:BY88"/>
    <mergeCell ref="BE85:BT88"/>
    <mergeCell ref="AZ85:BD88"/>
    <mergeCell ref="AU85:AY88"/>
    <mergeCell ref="AP85:AT88"/>
    <mergeCell ref="AK85:AO88"/>
    <mergeCell ref="AF85:AJ88"/>
    <mergeCell ref="N85:AE86"/>
    <mergeCell ref="BZ77:CA80"/>
    <mergeCell ref="N79:AE80"/>
    <mergeCell ref="H81:J84"/>
    <mergeCell ref="K81:M84"/>
    <mergeCell ref="N81:AE82"/>
    <mergeCell ref="BZ81:CA84"/>
    <mergeCell ref="N83:AE84"/>
    <mergeCell ref="BE77:BT80"/>
    <mergeCell ref="BE81:BT84"/>
    <mergeCell ref="AU81:AY84"/>
    <mergeCell ref="BZ69:CA72"/>
    <mergeCell ref="N71:AE72"/>
    <mergeCell ref="H73:J76"/>
    <mergeCell ref="K73:M76"/>
    <mergeCell ref="N73:AE74"/>
    <mergeCell ref="BZ73:CA76"/>
    <mergeCell ref="N75:AE76"/>
    <mergeCell ref="H69:J72"/>
    <mergeCell ref="BE69:BT72"/>
    <mergeCell ref="AU69:AY72"/>
    <mergeCell ref="BZ61:CA64"/>
    <mergeCell ref="BE65:BT68"/>
    <mergeCell ref="AZ57:BD60"/>
    <mergeCell ref="AZ61:BD64"/>
    <mergeCell ref="AZ65:BD68"/>
    <mergeCell ref="AF57:AJ60"/>
    <mergeCell ref="AK57:AO60"/>
    <mergeCell ref="BZ65:CA68"/>
    <mergeCell ref="BU61:BY64"/>
    <mergeCell ref="AK61:AO64"/>
    <mergeCell ref="B5:C5"/>
    <mergeCell ref="D5:U5"/>
    <mergeCell ref="V5:AM5"/>
    <mergeCell ref="AP65:AT68"/>
    <mergeCell ref="AK65:AO68"/>
    <mergeCell ref="AU49:AY52"/>
    <mergeCell ref="AU53:AY56"/>
    <mergeCell ref="AP61:AT64"/>
    <mergeCell ref="AP57:AT60"/>
    <mergeCell ref="N59:AE60"/>
    <mergeCell ref="B7:C7"/>
    <mergeCell ref="D7:U7"/>
    <mergeCell ref="V7:AM7"/>
    <mergeCell ref="B8:C8"/>
    <mergeCell ref="D8:U8"/>
    <mergeCell ref="B4:C4"/>
    <mergeCell ref="D4:U4"/>
    <mergeCell ref="V4:AM4"/>
    <mergeCell ref="B6:C6"/>
    <mergeCell ref="D6:U6"/>
    <mergeCell ref="BZ45:CA48"/>
    <mergeCell ref="BU45:BY48"/>
    <mergeCell ref="N47:AE48"/>
    <mergeCell ref="V6:AM6"/>
    <mergeCell ref="V8:AM8"/>
    <mergeCell ref="AN35:AO37"/>
    <mergeCell ref="AF42:AJ43"/>
    <mergeCell ref="AK42:AO43"/>
    <mergeCell ref="AN32:AO34"/>
    <mergeCell ref="AP32:BG34"/>
    <mergeCell ref="E101:G104"/>
    <mergeCell ref="BZ49:CA52"/>
    <mergeCell ref="N51:AE52"/>
    <mergeCell ref="N49:AE50"/>
    <mergeCell ref="BZ53:CA56"/>
    <mergeCell ref="N55:AE56"/>
    <mergeCell ref="AZ53:BD56"/>
    <mergeCell ref="BE53:BT56"/>
    <mergeCell ref="AK53:AO56"/>
    <mergeCell ref="BZ57:CA60"/>
    <mergeCell ref="E63:G64"/>
    <mergeCell ref="H63:J64"/>
    <mergeCell ref="H61:J62"/>
    <mergeCell ref="E69:G70"/>
    <mergeCell ref="K65:M68"/>
    <mergeCell ref="H57:J58"/>
    <mergeCell ref="E57:G58"/>
    <mergeCell ref="E61:G62"/>
    <mergeCell ref="E59:G60"/>
    <mergeCell ref="E65:G66"/>
    <mergeCell ref="B43:D43"/>
    <mergeCell ref="N42:AE43"/>
    <mergeCell ref="B29:C31"/>
    <mergeCell ref="V29:AM31"/>
    <mergeCell ref="K40:M42"/>
    <mergeCell ref="B40:D42"/>
    <mergeCell ref="E40:G42"/>
    <mergeCell ref="H40:J42"/>
    <mergeCell ref="H43:J43"/>
    <mergeCell ref="B32:C34"/>
    <mergeCell ref="B51:D52"/>
    <mergeCell ref="AN29:AO31"/>
    <mergeCell ref="B35:C37"/>
    <mergeCell ref="D35:U37"/>
    <mergeCell ref="V35:AM37"/>
    <mergeCell ref="B49:D50"/>
    <mergeCell ref="AF40:AJ41"/>
    <mergeCell ref="AK40:AO41"/>
    <mergeCell ref="B47:D48"/>
    <mergeCell ref="E47:G48"/>
    <mergeCell ref="AK112:AM112"/>
    <mergeCell ref="AN112:AP112"/>
    <mergeCell ref="AQ112:AS112"/>
    <mergeCell ref="AK113:AM113"/>
    <mergeCell ref="AN113:AP113"/>
    <mergeCell ref="AQ113:AS113"/>
    <mergeCell ref="E43:G43"/>
    <mergeCell ref="AP24:BM26"/>
    <mergeCell ref="BH35:BY37"/>
    <mergeCell ref="BU40:BY43"/>
    <mergeCell ref="AP40:AT41"/>
    <mergeCell ref="AU40:AY41"/>
    <mergeCell ref="AU42:AY43"/>
    <mergeCell ref="K43:M43"/>
    <mergeCell ref="BN25:BR26"/>
    <mergeCell ref="D32:U34"/>
    <mergeCell ref="AH25:AO26"/>
    <mergeCell ref="N40:AE41"/>
    <mergeCell ref="AK45:AO48"/>
    <mergeCell ref="AP45:AT48"/>
    <mergeCell ref="AF45:AJ48"/>
    <mergeCell ref="AP35:BG37"/>
    <mergeCell ref="AU45:AY48"/>
    <mergeCell ref="I24:AF26"/>
    <mergeCell ref="AP42:AT43"/>
    <mergeCell ref="N45:AE46"/>
    <mergeCell ref="BT21:BY23"/>
    <mergeCell ref="AV18:BL20"/>
    <mergeCell ref="V32:AM34"/>
    <mergeCell ref="BH29:BY31"/>
    <mergeCell ref="BS24:BY26"/>
    <mergeCell ref="BE21:BI23"/>
    <mergeCell ref="AR19:AU20"/>
    <mergeCell ref="J21:AT23"/>
    <mergeCell ref="AP29:BG31"/>
    <mergeCell ref="AZ21:BD23"/>
    <mergeCell ref="BJ21:BN23"/>
    <mergeCell ref="BN19:BP20"/>
    <mergeCell ref="BO21:BS23"/>
    <mergeCell ref="BU97:BY100"/>
    <mergeCell ref="BU89:BY92"/>
    <mergeCell ref="BU81:BY84"/>
    <mergeCell ref="BU49:BY52"/>
    <mergeCell ref="BU53:BY56"/>
    <mergeCell ref="BE40:BT43"/>
    <mergeCell ref="BU57:BY60"/>
    <mergeCell ref="AZ40:BD41"/>
    <mergeCell ref="AZ42:BD43"/>
    <mergeCell ref="AZ45:BD48"/>
    <mergeCell ref="BU93:BY96"/>
    <mergeCell ref="BE45:BT48"/>
    <mergeCell ref="BE49:BT52"/>
    <mergeCell ref="BU77:BY80"/>
    <mergeCell ref="AZ49:BD52"/>
    <mergeCell ref="AZ77:BD80"/>
    <mergeCell ref="AU57:AY60"/>
    <mergeCell ref="AU65:AY68"/>
    <mergeCell ref="AZ69:BD72"/>
    <mergeCell ref="AU61:AY64"/>
    <mergeCell ref="BU101:BY104"/>
    <mergeCell ref="BE101:BT104"/>
    <mergeCell ref="BU69:BY72"/>
    <mergeCell ref="BU73:BY76"/>
    <mergeCell ref="BU65:BY68"/>
    <mergeCell ref="BE93:BT96"/>
    <mergeCell ref="A47:A48"/>
    <mergeCell ref="B53:D54"/>
    <mergeCell ref="B55:D56"/>
    <mergeCell ref="B71:D72"/>
    <mergeCell ref="A71:A72"/>
    <mergeCell ref="A67:A68"/>
    <mergeCell ref="A51:A52"/>
    <mergeCell ref="A55:A56"/>
    <mergeCell ref="B61:D62"/>
    <mergeCell ref="B63:D64"/>
    <mergeCell ref="B65:D66"/>
    <mergeCell ref="K85:M88"/>
    <mergeCell ref="K69:M72"/>
    <mergeCell ref="A59:A60"/>
    <mergeCell ref="B57:D58"/>
    <mergeCell ref="E97:G100"/>
    <mergeCell ref="E89:G92"/>
    <mergeCell ref="B59:D60"/>
    <mergeCell ref="A63:A64"/>
    <mergeCell ref="A79:A80"/>
    <mergeCell ref="B69:D70"/>
    <mergeCell ref="E71:G72"/>
    <mergeCell ref="K89:M92"/>
    <mergeCell ref="H77:J80"/>
    <mergeCell ref="K77:M80"/>
    <mergeCell ref="E85:G88"/>
    <mergeCell ref="E81:G82"/>
    <mergeCell ref="H85:J88"/>
    <mergeCell ref="H89:J92"/>
    <mergeCell ref="E73:G74"/>
    <mergeCell ref="H65:J66"/>
    <mergeCell ref="B67:D68"/>
    <mergeCell ref="E67:G68"/>
    <mergeCell ref="H67:J68"/>
    <mergeCell ref="E49:G50"/>
    <mergeCell ref="H49:J50"/>
    <mergeCell ref="E55:G56"/>
    <mergeCell ref="H53:J54"/>
    <mergeCell ref="E53:G54"/>
    <mergeCell ref="E51:G52"/>
    <mergeCell ref="AF73:AJ76"/>
    <mergeCell ref="N67:AE68"/>
    <mergeCell ref="N61:AE62"/>
    <mergeCell ref="N63:AE64"/>
    <mergeCell ref="AF69:AJ72"/>
    <mergeCell ref="AF77:AJ80"/>
    <mergeCell ref="H59:J60"/>
    <mergeCell ref="H51:J52"/>
    <mergeCell ref="AP81:AT84"/>
    <mergeCell ref="AP77:AT80"/>
    <mergeCell ref="AK77:AO80"/>
    <mergeCell ref="N69:AE70"/>
    <mergeCell ref="AP69:AT72"/>
    <mergeCell ref="N65:AE66"/>
    <mergeCell ref="N53:AE54"/>
    <mergeCell ref="AF81:AJ84"/>
    <mergeCell ref="AU73:AY76"/>
    <mergeCell ref="AZ89:BD92"/>
    <mergeCell ref="H47:J48"/>
    <mergeCell ref="AK69:AO72"/>
    <mergeCell ref="AF65:AJ68"/>
    <mergeCell ref="AF49:AJ52"/>
    <mergeCell ref="K51:M52"/>
    <mergeCell ref="K53:M54"/>
    <mergeCell ref="H55:J56"/>
    <mergeCell ref="K47:M48"/>
    <mergeCell ref="K55:M56"/>
    <mergeCell ref="AP53:AT56"/>
    <mergeCell ref="AP49:AT52"/>
    <mergeCell ref="AK49:AO52"/>
    <mergeCell ref="K61:M64"/>
    <mergeCell ref="K57:M60"/>
    <mergeCell ref="K49:M50"/>
    <mergeCell ref="AF53:AJ56"/>
    <mergeCell ref="N57:AE58"/>
    <mergeCell ref="AF61:AJ64"/>
    <mergeCell ref="BE97:BT100"/>
    <mergeCell ref="BE57:BT60"/>
    <mergeCell ref="BE89:BT92"/>
    <mergeCell ref="BE73:BT76"/>
    <mergeCell ref="BE61:BT64"/>
    <mergeCell ref="E75:G76"/>
    <mergeCell ref="AP73:AT76"/>
    <mergeCell ref="AK73:AO76"/>
    <mergeCell ref="AZ73:BD76"/>
    <mergeCell ref="AZ81:BD84"/>
    <mergeCell ref="E77:G78"/>
    <mergeCell ref="B79:D80"/>
    <mergeCell ref="E79:G80"/>
    <mergeCell ref="AU97:AY100"/>
    <mergeCell ref="AU77:AY80"/>
    <mergeCell ref="N89:AE90"/>
    <mergeCell ref="AP93:AT96"/>
    <mergeCell ref="AF89:AJ92"/>
    <mergeCell ref="AK81:AO84"/>
    <mergeCell ref="N77:AE78"/>
    <mergeCell ref="A99:A100"/>
    <mergeCell ref="A87:A88"/>
    <mergeCell ref="A91:A92"/>
    <mergeCell ref="A95:A96"/>
    <mergeCell ref="A103:A104"/>
    <mergeCell ref="B73:D74"/>
    <mergeCell ref="A75:A76"/>
    <mergeCell ref="A83:A84"/>
    <mergeCell ref="B75:D76"/>
    <mergeCell ref="B77:D78"/>
    <mergeCell ref="BJ5:BN5"/>
    <mergeCell ref="BO5:BT5"/>
    <mergeCell ref="D29:U31"/>
    <mergeCell ref="AY8:BJ8"/>
    <mergeCell ref="AN6:AW6"/>
    <mergeCell ref="AY6:CC6"/>
    <mergeCell ref="AN7:AW7"/>
    <mergeCell ref="AY7:CC7"/>
    <mergeCell ref="T18:AQ20"/>
    <mergeCell ref="B19:S20"/>
    <mergeCell ref="V3:AM3"/>
    <mergeCell ref="D3:U3"/>
    <mergeCell ref="B101:D102"/>
    <mergeCell ref="B81:D82"/>
    <mergeCell ref="E83:G84"/>
    <mergeCell ref="B85:D86"/>
    <mergeCell ref="B87:D88"/>
    <mergeCell ref="B83:D84"/>
    <mergeCell ref="B99:D100"/>
    <mergeCell ref="B25:H26"/>
    <mergeCell ref="B22:I23"/>
    <mergeCell ref="AN4:AW4"/>
    <mergeCell ref="AY4:CC4"/>
    <mergeCell ref="AN5:AW5"/>
    <mergeCell ref="BU5:BY5"/>
    <mergeCell ref="AN8:AW8"/>
    <mergeCell ref="AY5:BC5"/>
    <mergeCell ref="D10:CB10"/>
    <mergeCell ref="AU21:AY23"/>
    <mergeCell ref="BR18:BY20"/>
    <mergeCell ref="AY2:CC2"/>
    <mergeCell ref="AN2:AW2"/>
    <mergeCell ref="AN3:AW3"/>
    <mergeCell ref="BN3:BW3"/>
    <mergeCell ref="AY3:BM3"/>
    <mergeCell ref="BX3:CC3"/>
    <mergeCell ref="AT112:AV112"/>
    <mergeCell ref="AT113:AV113"/>
    <mergeCell ref="Q12:BF12"/>
    <mergeCell ref="Q13:BF13"/>
    <mergeCell ref="Q14:BF14"/>
    <mergeCell ref="Q15:BF15"/>
    <mergeCell ref="AT107:AV107"/>
    <mergeCell ref="AT108:AV108"/>
    <mergeCell ref="AT109:AV109"/>
    <mergeCell ref="AT110:AV110"/>
    <mergeCell ref="BZ42:CB43"/>
    <mergeCell ref="BS12:BY12"/>
    <mergeCell ref="AT111:AV111"/>
    <mergeCell ref="B103:D104"/>
    <mergeCell ref="B91:D92"/>
    <mergeCell ref="B93:D94"/>
    <mergeCell ref="B95:D96"/>
    <mergeCell ref="B97:D98"/>
    <mergeCell ref="B89:D90"/>
    <mergeCell ref="BH32:BY34"/>
  </mergeCells>
  <printOptions horizontalCentered="1" verticalCentered="1"/>
  <pageMargins left="0.1968503937007874" right="0.1968503937007874" top="0.1968503937007874" bottom="0.1968503937007874" header="0.11811023622047245" footer="0"/>
  <pageSetup horizontalDpi="360" verticalDpi="36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5"/>
  <sheetViews>
    <sheetView zoomScale="75" zoomScaleNormal="75" zoomScalePageLayoutView="0" workbookViewId="0" topLeftCell="A1">
      <selection activeCell="Y7" sqref="Y7"/>
    </sheetView>
  </sheetViews>
  <sheetFormatPr defaultColWidth="9.140625" defaultRowHeight="12.75"/>
  <sheetData>
    <row r="1" spans="1:12" ht="13.5" thickBot="1">
      <c r="A1" s="41" t="s">
        <v>216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0" ht="12.75">
      <c r="A2" s="365" t="s">
        <v>189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ht="12.75">
      <c r="A3" s="45"/>
      <c r="B3" s="43" t="s">
        <v>92</v>
      </c>
      <c r="C3" s="42"/>
      <c r="D3" s="42"/>
      <c r="E3" s="43" t="s">
        <v>93</v>
      </c>
      <c r="F3" s="43"/>
      <c r="G3" s="42"/>
      <c r="J3" s="44" t="s">
        <v>94</v>
      </c>
    </row>
    <row r="4" spans="1:2" ht="12.75">
      <c r="A4" s="114"/>
      <c r="B4" s="46"/>
    </row>
    <row r="5" spans="1:6" ht="13.5" thickBot="1">
      <c r="A5" s="44" t="s">
        <v>181</v>
      </c>
      <c r="B5" s="48"/>
      <c r="C5" s="49"/>
      <c r="D5" s="50"/>
      <c r="E5" s="46"/>
      <c r="F5" s="46"/>
    </row>
    <row r="6" spans="1:6" ht="12.75">
      <c r="A6" s="44"/>
      <c r="B6" s="46"/>
      <c r="E6" s="51"/>
      <c r="F6" s="52"/>
    </row>
    <row r="7" spans="1:19" ht="13.5" thickBot="1">
      <c r="A7" s="44"/>
      <c r="B7" s="53"/>
      <c r="C7" s="54">
        <v>0.4444444444444444</v>
      </c>
      <c r="D7" s="64" t="s">
        <v>186</v>
      </c>
      <c r="E7" s="56">
        <f>IF(D5&gt;D9,B5,IF(D5&lt;D9,B9,""))</f>
      </c>
      <c r="F7" s="56"/>
      <c r="G7" s="50"/>
      <c r="H7" s="46"/>
      <c r="O7" s="65" t="s">
        <v>102</v>
      </c>
      <c r="P7" s="56">
        <f>Y11</f>
        <v>0</v>
      </c>
      <c r="Q7" s="56"/>
      <c r="R7" s="50"/>
      <c r="S7" s="46"/>
    </row>
    <row r="8" spans="1:19" ht="12.75">
      <c r="A8" s="44"/>
      <c r="B8" s="46"/>
      <c r="E8" s="51"/>
      <c r="F8" s="52"/>
      <c r="H8" s="51"/>
      <c r="P8" s="67"/>
      <c r="Q8" s="52"/>
      <c r="S8" s="51"/>
    </row>
    <row r="9" spans="1:19" ht="13.5" thickBot="1">
      <c r="A9" s="44" t="s">
        <v>179</v>
      </c>
      <c r="B9" s="48"/>
      <c r="C9" s="57"/>
      <c r="D9" s="58"/>
      <c r="E9" s="46"/>
      <c r="F9" s="46"/>
      <c r="H9" s="51"/>
      <c r="P9" s="46"/>
      <c r="Q9" s="46"/>
      <c r="S9" s="51"/>
    </row>
    <row r="10" spans="1:19" ht="12.75">
      <c r="A10" s="44"/>
      <c r="B10" s="46"/>
      <c r="E10" s="52"/>
      <c r="F10" s="52"/>
      <c r="H10" s="51"/>
      <c r="P10" s="52"/>
      <c r="Q10" s="52"/>
      <c r="S10" s="51"/>
    </row>
    <row r="11" spans="1:21" ht="13.5" thickBot="1">
      <c r="A11" s="44"/>
      <c r="E11" s="59"/>
      <c r="F11" s="59">
        <v>0.47222222222222227</v>
      </c>
      <c r="G11" s="64" t="s">
        <v>129</v>
      </c>
      <c r="H11" s="56">
        <f>IF(G7&gt;G15,E7,IF(G7&lt;G15,E15,""))</f>
      </c>
      <c r="I11" s="49"/>
      <c r="J11" s="50"/>
      <c r="P11" s="59">
        <v>0.47222222222222227</v>
      </c>
      <c r="Q11" s="59"/>
      <c r="R11" s="64" t="s">
        <v>131</v>
      </c>
      <c r="S11" s="56">
        <f>IF(R7&gt;R15,P7,IF(R7&lt;R15,P15,""))</f>
      </c>
      <c r="T11" s="49"/>
      <c r="U11" s="50"/>
    </row>
    <row r="12" spans="1:22" ht="12.75">
      <c r="A12" s="44"/>
      <c r="B12" s="46"/>
      <c r="E12" s="52"/>
      <c r="F12" s="52"/>
      <c r="H12" s="60"/>
      <c r="K12" s="51"/>
      <c r="P12" s="52"/>
      <c r="Q12" s="52"/>
      <c r="S12" s="60"/>
      <c r="V12" s="51"/>
    </row>
    <row r="13" spans="1:22" ht="13.5" thickBot="1">
      <c r="A13" s="44" t="s">
        <v>180</v>
      </c>
      <c r="B13" s="48"/>
      <c r="C13" s="49"/>
      <c r="D13" s="50"/>
      <c r="E13" s="46"/>
      <c r="F13" s="46"/>
      <c r="H13" s="60"/>
      <c r="K13" s="51"/>
      <c r="P13" s="46"/>
      <c r="Q13" s="46"/>
      <c r="S13" s="60"/>
      <c r="V13" s="51"/>
    </row>
    <row r="14" spans="1:22" ht="12.75">
      <c r="A14" s="44"/>
      <c r="B14" s="46"/>
      <c r="E14" s="51"/>
      <c r="F14" s="52"/>
      <c r="H14" s="51"/>
      <c r="K14" s="51"/>
      <c r="P14" s="52"/>
      <c r="Q14" s="52"/>
      <c r="S14" s="51"/>
      <c r="V14" s="51"/>
    </row>
    <row r="15" spans="1:22" ht="13.5" thickBot="1">
      <c r="A15" s="44"/>
      <c r="B15" s="53"/>
      <c r="C15" s="54">
        <v>0.4444444444444444</v>
      </c>
      <c r="D15" s="64" t="s">
        <v>126</v>
      </c>
      <c r="E15" s="56">
        <f>IF(D13&gt;D17,B13,IF(D13&lt;D17,B17,""))</f>
      </c>
      <c r="F15" s="56"/>
      <c r="G15" s="58"/>
      <c r="H15" s="46"/>
      <c r="K15" s="51"/>
      <c r="O15" s="65" t="s">
        <v>103</v>
      </c>
      <c r="P15" s="56">
        <f>IF(D13&gt;D17,B17,IF(D13&lt;D17,B13,""))</f>
      </c>
      <c r="Q15" s="56"/>
      <c r="R15" s="58"/>
      <c r="S15" s="46"/>
      <c r="V15" s="51"/>
    </row>
    <row r="16" spans="1:22" ht="12.75">
      <c r="A16" s="44"/>
      <c r="B16" s="46"/>
      <c r="D16" s="42"/>
      <c r="E16" s="60"/>
      <c r="F16" s="61"/>
      <c r="K16" s="51"/>
      <c r="P16" s="68"/>
      <c r="Q16" s="61"/>
      <c r="V16" s="51"/>
    </row>
    <row r="17" spans="1:22" ht="13.5" thickBot="1">
      <c r="A17" s="44" t="s">
        <v>182</v>
      </c>
      <c r="B17" s="48"/>
      <c r="C17" s="57"/>
      <c r="D17" s="58"/>
      <c r="E17" s="46"/>
      <c r="F17" s="46"/>
      <c r="K17" s="51"/>
      <c r="P17" s="46"/>
      <c r="Q17" s="46"/>
      <c r="V17" s="51"/>
    </row>
    <row r="18" spans="1:22" ht="12.75">
      <c r="A18" s="44"/>
      <c r="B18" s="46"/>
      <c r="E18" t="s">
        <v>81</v>
      </c>
      <c r="K18" s="51"/>
      <c r="P18" t="s">
        <v>81</v>
      </c>
      <c r="V18" s="51"/>
    </row>
    <row r="19" spans="1:23" ht="13.5" thickBot="1">
      <c r="A19" s="44"/>
      <c r="E19" s="62"/>
      <c r="F19" s="62"/>
      <c r="G19" s="62"/>
      <c r="H19" s="62"/>
      <c r="I19" s="103">
        <v>0.513888888888889</v>
      </c>
      <c r="J19" s="63" t="s">
        <v>123</v>
      </c>
      <c r="K19" s="56">
        <f>IF(J11&gt;J27,H11,IF(J11&lt;J27,H27,""))</f>
      </c>
      <c r="L19" s="57"/>
      <c r="P19" s="62"/>
      <c r="Q19" s="62"/>
      <c r="R19" s="62"/>
      <c r="S19" s="62"/>
      <c r="T19" s="103">
        <v>0.513888888888889</v>
      </c>
      <c r="U19" s="63" t="s">
        <v>125</v>
      </c>
      <c r="V19" s="56">
        <f>IF(U11&gt;U27,S11,IF(U11&lt;U27,S27,""))</f>
      </c>
      <c r="W19" s="57"/>
    </row>
    <row r="20" spans="1:22" ht="12.75">
      <c r="A20" s="44"/>
      <c r="B20" s="46"/>
      <c r="K20" s="51"/>
      <c r="V20" s="51"/>
    </row>
    <row r="21" spans="1:23" ht="13.5" thickBot="1">
      <c r="A21" s="44" t="s">
        <v>183</v>
      </c>
      <c r="B21" s="48"/>
      <c r="C21" s="49"/>
      <c r="D21" s="50"/>
      <c r="E21" s="46"/>
      <c r="F21" s="46"/>
      <c r="K21" s="51"/>
      <c r="L21" s="44" t="s">
        <v>95</v>
      </c>
      <c r="P21" s="46"/>
      <c r="Q21" s="46"/>
      <c r="V21" s="51"/>
      <c r="W21" s="44" t="s">
        <v>101</v>
      </c>
    </row>
    <row r="22" spans="1:22" ht="12.75">
      <c r="A22" s="44"/>
      <c r="B22" s="46"/>
      <c r="E22" s="51"/>
      <c r="F22" s="52"/>
      <c r="K22" s="51"/>
      <c r="P22" s="52"/>
      <c r="Q22" s="52"/>
      <c r="V22" s="51"/>
    </row>
    <row r="23" spans="1:22" ht="13.5" thickBot="1">
      <c r="A23" s="44"/>
      <c r="B23" s="53"/>
      <c r="C23" s="54">
        <v>0.4444444444444444</v>
      </c>
      <c r="D23" s="64" t="s">
        <v>127</v>
      </c>
      <c r="E23" s="56">
        <f>IF(D21&gt;D25,B21,IF(D21&lt;D25,B25,""))</f>
      </c>
      <c r="F23" s="56"/>
      <c r="G23" s="50"/>
      <c r="H23" s="46"/>
      <c r="K23" s="51"/>
      <c r="O23" s="65" t="s">
        <v>104</v>
      </c>
      <c r="P23" s="56">
        <f>IF(D21&gt;D25,B25,IF(D21&lt;D25,B21,""))</f>
      </c>
      <c r="Q23" s="56"/>
      <c r="R23" s="50"/>
      <c r="S23" s="46"/>
      <c r="V23" s="51"/>
    </row>
    <row r="24" spans="1:22" ht="12.75">
      <c r="A24" s="44"/>
      <c r="B24" s="46"/>
      <c r="E24" s="51"/>
      <c r="F24" s="52"/>
      <c r="H24" s="51"/>
      <c r="K24" s="51"/>
      <c r="P24" s="67"/>
      <c r="Q24" s="52"/>
      <c r="S24" s="51"/>
      <c r="V24" s="51"/>
    </row>
    <row r="25" spans="1:22" ht="13.5" thickBot="1">
      <c r="A25" s="44" t="s">
        <v>184</v>
      </c>
      <c r="B25" s="48"/>
      <c r="C25" s="57"/>
      <c r="D25" s="58"/>
      <c r="E25" s="46"/>
      <c r="F25" s="46"/>
      <c r="H25" s="51"/>
      <c r="K25" s="51"/>
      <c r="P25" s="46"/>
      <c r="Q25" s="46"/>
      <c r="S25" s="51"/>
      <c r="V25" s="51"/>
    </row>
    <row r="26" spans="1:22" ht="12.75">
      <c r="A26" s="44"/>
      <c r="B26" s="46"/>
      <c r="E26" s="52"/>
      <c r="F26" s="52"/>
      <c r="H26" s="51"/>
      <c r="K26" s="51"/>
      <c r="P26" s="52"/>
      <c r="Q26" s="52"/>
      <c r="S26" s="51"/>
      <c r="V26" s="51"/>
    </row>
    <row r="27" spans="1:21" ht="13.5" thickBot="1">
      <c r="A27" s="44"/>
      <c r="C27" s="364"/>
      <c r="D27" s="364"/>
      <c r="E27" s="59"/>
      <c r="F27" s="59">
        <v>0.47222222222222227</v>
      </c>
      <c r="G27" s="64" t="s">
        <v>130</v>
      </c>
      <c r="H27" s="56">
        <f>IF(G23&gt;G31,E23,IF(G23&lt;G31,E31,""))</f>
      </c>
      <c r="I27" s="57"/>
      <c r="J27" s="58"/>
      <c r="L27" t="s">
        <v>81</v>
      </c>
      <c r="P27" s="59">
        <v>0.47222222222222227</v>
      </c>
      <c r="Q27" s="59"/>
      <c r="R27" s="64" t="s">
        <v>132</v>
      </c>
      <c r="S27" s="56">
        <f>IF(R23&gt;R31,P23,IF(R23&lt;R31,P31,""))</f>
      </c>
      <c r="T27" s="57"/>
      <c r="U27" s="58"/>
    </row>
    <row r="28" spans="1:19" ht="12.75">
      <c r="A28" s="44"/>
      <c r="B28" s="46"/>
      <c r="E28" s="52"/>
      <c r="F28" s="52"/>
      <c r="H28" s="60"/>
      <c r="P28" s="52"/>
      <c r="Q28" s="52"/>
      <c r="S28" s="60"/>
    </row>
    <row r="29" spans="1:19" ht="13.5" thickBot="1">
      <c r="A29" s="44" t="s">
        <v>185</v>
      </c>
      <c r="B29" s="48"/>
      <c r="C29" s="49"/>
      <c r="D29" s="50"/>
      <c r="E29" s="46"/>
      <c r="F29" s="46"/>
      <c r="H29" s="60"/>
      <c r="P29" s="46"/>
      <c r="Q29" s="46"/>
      <c r="S29" s="60"/>
    </row>
    <row r="30" spans="1:23" ht="13.5" thickBot="1">
      <c r="A30" s="44"/>
      <c r="B30" s="46"/>
      <c r="E30" s="51"/>
      <c r="F30" s="52"/>
      <c r="H30" s="51"/>
      <c r="K30" s="56">
        <f>IF(J11&gt;J27,H27,IF(J11&lt;J27,H11,""))</f>
      </c>
      <c r="L30" s="57"/>
      <c r="P30" s="52"/>
      <c r="Q30" s="52"/>
      <c r="S30" s="51"/>
      <c r="V30" s="56">
        <f>IF(U11&gt;U27,S27,IF(U11&lt;U27,S11,""))</f>
      </c>
      <c r="W30" s="57"/>
    </row>
    <row r="31" spans="1:19" ht="13.5" thickBot="1">
      <c r="A31" s="44"/>
      <c r="B31" s="53"/>
      <c r="C31" s="54">
        <v>0.4444444444444444</v>
      </c>
      <c r="D31" s="64" t="s">
        <v>128</v>
      </c>
      <c r="E31" s="56">
        <f>IF(D29&gt;D33,B29,IF(D29&lt;D33,B33,""))</f>
      </c>
      <c r="F31" s="56"/>
      <c r="G31" s="58"/>
      <c r="H31" s="46"/>
      <c r="O31" s="65" t="s">
        <v>105</v>
      </c>
      <c r="P31" s="56">
        <f>IF(D29&gt;D33,B33,IF(D29&lt;D33,B29,""))</f>
      </c>
      <c r="Q31" s="56"/>
      <c r="R31" s="58"/>
      <c r="S31" s="46"/>
    </row>
    <row r="32" spans="1:23" ht="12.75">
      <c r="A32" s="44"/>
      <c r="B32" s="46"/>
      <c r="D32" s="42"/>
      <c r="E32" s="60"/>
      <c r="F32" s="61"/>
      <c r="L32" s="44" t="s">
        <v>96</v>
      </c>
      <c r="P32" s="68"/>
      <c r="Q32" s="61"/>
      <c r="W32" s="44" t="s">
        <v>108</v>
      </c>
    </row>
    <row r="33" spans="1:17" ht="13.5" thickBot="1">
      <c r="A33" s="44" t="s">
        <v>178</v>
      </c>
      <c r="B33" s="48"/>
      <c r="C33" s="57"/>
      <c r="D33" s="58"/>
      <c r="E33" s="46"/>
      <c r="F33" s="46"/>
      <c r="P33" s="46"/>
      <c r="Q33" s="46"/>
    </row>
    <row r="34" spans="1:23" ht="13.5" thickBot="1">
      <c r="A34" s="114"/>
      <c r="B34" s="46"/>
      <c r="G34" s="65" t="s">
        <v>98</v>
      </c>
      <c r="H34" s="48">
        <f>IF(G7&gt;G15,E15,IF(G7&lt;G15,E7,""))</f>
      </c>
      <c r="I34" s="49"/>
      <c r="J34" s="50"/>
      <c r="K34" s="46"/>
      <c r="L34" s="46"/>
      <c r="R34" s="65" t="s">
        <v>106</v>
      </c>
      <c r="S34" s="48">
        <f>IF(R7&gt;R15,P15,IF(R7&lt;R15,P7,""))</f>
      </c>
      <c r="T34" s="49"/>
      <c r="U34" s="50"/>
      <c r="V34" s="46"/>
      <c r="W34" s="46"/>
    </row>
    <row r="35" spans="1:23" ht="12.75">
      <c r="A35" s="114"/>
      <c r="G35" s="47"/>
      <c r="H35" s="46"/>
      <c r="K35" s="51"/>
      <c r="L35" s="52"/>
      <c r="R35" s="47"/>
      <c r="S35" s="46"/>
      <c r="V35" s="51"/>
      <c r="W35" s="52"/>
    </row>
    <row r="36" spans="3:23" ht="13.5" thickBot="1">
      <c r="C36" s="56">
        <f>IF(D5&gt;D9,B9,IF(D5&lt;D9,B5,""))</f>
      </c>
      <c r="D36" s="57"/>
      <c r="G36" s="47"/>
      <c r="H36" s="53"/>
      <c r="I36" s="54">
        <v>0.513888888888889</v>
      </c>
      <c r="J36" s="55" t="s">
        <v>124</v>
      </c>
      <c r="K36" s="56">
        <f>IF(J34&gt;J38,H34,IF(J34&lt;J38,H38,""))</f>
      </c>
      <c r="L36" s="56"/>
      <c r="R36" s="47"/>
      <c r="S36" s="53"/>
      <c r="T36" s="54">
        <v>0.513888888888889</v>
      </c>
      <c r="U36" s="55" t="s">
        <v>112</v>
      </c>
      <c r="V36" s="56">
        <f>IF(U34&gt;U38,S34,IF(U34&lt;U38,S38,""))</f>
      </c>
      <c r="W36" s="56"/>
    </row>
    <row r="37" spans="4:23" ht="12.75">
      <c r="D37" s="47" t="s">
        <v>101</v>
      </c>
      <c r="G37" s="47"/>
      <c r="H37" s="46"/>
      <c r="J37" s="42"/>
      <c r="K37" s="60"/>
      <c r="L37" s="61"/>
      <c r="R37" s="47"/>
      <c r="S37" s="46"/>
      <c r="U37" s="42"/>
      <c r="V37" s="60"/>
      <c r="W37" s="61"/>
    </row>
    <row r="38" spans="3:23" ht="13.5" thickBot="1">
      <c r="C38" s="56">
        <f>IF(D13&gt;D17,B17,IF(D13&lt;D17,B13,""))</f>
      </c>
      <c r="D38" s="57"/>
      <c r="G38" s="65" t="s">
        <v>99</v>
      </c>
      <c r="H38" s="48">
        <f>IF(G23&gt;G31,E31,IF(G23&lt;G31,E23,""))</f>
      </c>
      <c r="I38" s="57"/>
      <c r="J38" s="58"/>
      <c r="K38" s="46"/>
      <c r="L38" s="46" t="s">
        <v>97</v>
      </c>
      <c r="R38" s="65" t="s">
        <v>107</v>
      </c>
      <c r="S38" s="48">
        <f>IF(R23&gt;R31,P31,IF(R23&lt;R31,P23,""))</f>
      </c>
      <c r="T38" s="57"/>
      <c r="U38" s="58"/>
      <c r="V38" s="46"/>
      <c r="W38" s="46" t="s">
        <v>109</v>
      </c>
    </row>
    <row r="39" ht="12.75">
      <c r="D39" s="47" t="s">
        <v>101</v>
      </c>
    </row>
    <row r="40" spans="3:4" ht="13.5" thickBot="1">
      <c r="C40" s="56">
        <f>IF(D21&gt;D25,B25,IF(D21&lt;D25,B21,""))</f>
      </c>
      <c r="D40" s="57"/>
    </row>
    <row r="41" spans="4:23" ht="13.5" thickBot="1">
      <c r="D41" s="47" t="s">
        <v>101</v>
      </c>
      <c r="K41" s="56">
        <f>IF(J34&gt;J38,H38,IF(J34&lt;J38,H34,""))</f>
      </c>
      <c r="L41" s="57"/>
      <c r="V41" s="56">
        <f>IF(U34&gt;U38,S38,IF(U34&lt;U38,S34,""))</f>
      </c>
      <c r="W41" s="57"/>
    </row>
    <row r="42" spans="3:4" ht="13.5" thickBot="1">
      <c r="C42" s="56">
        <f>IF(D29&gt;D33,B33,IF(D29&lt;D33,B29,""))</f>
      </c>
      <c r="D42" s="57"/>
    </row>
    <row r="43" spans="4:23" ht="12.75">
      <c r="D43" s="47" t="s">
        <v>101</v>
      </c>
      <c r="L43" s="66" t="s">
        <v>100</v>
      </c>
      <c r="W43" s="66" t="s">
        <v>110</v>
      </c>
    </row>
    <row r="46" spans="19:23" ht="13.5" thickBot="1">
      <c r="S46" s="48">
        <f>IF(R19&gt;R27,P27,IF(R19&lt;R27,P19,""))</f>
        <v>0</v>
      </c>
      <c r="T46" s="49"/>
      <c r="U46" s="50"/>
      <c r="V46" s="46"/>
      <c r="W46" s="46"/>
    </row>
    <row r="47" spans="19:23" ht="12.75">
      <c r="S47" s="46"/>
      <c r="V47" s="51"/>
      <c r="W47" s="52"/>
    </row>
    <row r="48" spans="19:23" ht="13.5" thickBot="1">
      <c r="S48" s="53"/>
      <c r="T48" s="54">
        <v>0.513888888888889</v>
      </c>
      <c r="U48" s="55" t="s">
        <v>211</v>
      </c>
      <c r="V48" s="56">
        <f>IF(U46&gt;U50,S46,IF(U46&lt;U50,S50,""))</f>
      </c>
      <c r="W48" s="56"/>
    </row>
    <row r="49" spans="19:23" ht="12.75">
      <c r="S49" s="46"/>
      <c r="U49" s="42"/>
      <c r="V49" s="60"/>
      <c r="W49" s="61"/>
    </row>
    <row r="50" spans="19:23" ht="13.5" thickBot="1">
      <c r="S50" s="48">
        <f>IF(R35&gt;R43,P43,IF(R35&lt;R43,P35,""))</f>
      </c>
      <c r="T50" s="57"/>
      <c r="U50" s="58"/>
      <c r="V50" s="46"/>
      <c r="W50" s="46" t="s">
        <v>187</v>
      </c>
    </row>
    <row r="53" spans="22:23" ht="13.5" thickBot="1">
      <c r="V53" s="56">
        <f>IF(U46&gt;U50,S50,IF(U46&lt;U50,S46,""))</f>
      </c>
      <c r="W53" s="57"/>
    </row>
    <row r="55" ht="12.75">
      <c r="W55" s="66" t="s">
        <v>188</v>
      </c>
    </row>
  </sheetData>
  <sheetProtection/>
  <mergeCells count="2">
    <mergeCell ref="C27:D27"/>
    <mergeCell ref="A2:J2"/>
  </mergeCells>
  <printOptions/>
  <pageMargins left="1.1" right="1.11" top="0.29" bottom="0.32" header="0" footer="0"/>
  <pageSetup horizontalDpi="300" verticalDpi="300" orientation="landscape" paperSize="9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Federació Catalana de Tennis de Taula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as</cp:lastModifiedBy>
  <cp:lastPrinted>2013-03-14T21:14:29Z</cp:lastPrinted>
  <dcterms:created xsi:type="dcterms:W3CDTF">2003-08-09T15:51:37Z</dcterms:created>
  <dcterms:modified xsi:type="dcterms:W3CDTF">2015-02-25T22:05:11Z</dcterms:modified>
  <cp:category/>
  <cp:version/>
  <cp:contentType/>
  <cp:contentStatus/>
</cp:coreProperties>
</file>