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1760" tabRatio="770" activeTab="4"/>
  </bookViews>
  <sheets>
    <sheet name="8 Taules " sheetId="1" r:id="rId1"/>
    <sheet name="DOBLES Alevins" sheetId="2" r:id="rId2"/>
    <sheet name="ALEVI 1" sheetId="3" r:id="rId3"/>
    <sheet name="ALEVI 2" sheetId="4" r:id="rId4"/>
    <sheet name="QUADRE FINAL 1 AL 8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" localSheetId="1">'[1]Fase Final Inf.'!$E$11,'[1]Fase Final Inf.'!$E$19,'[1]Fase Final Inf.'!$I$15,'[1]Fase Final Inf.'!$I$31,'[1]Fase Final Inf.'!$E$27,'[1]Fase Final Inf.'!$E$35,'[1]Fase Final Inf.'!$M$23,'[1]Fase Final Inf.'!$E$43,'[1]Fase Final Inf.'!$E$51,'[1]Fase Final Inf.'!$I$47,'[1]Fase Final Inf.'!$M$55,'[1]Fase Final Inf.'!$I$63,'[1]Fase Final Inf.'!$E$59,'[1]Fase Final Inf.'!$E$67</definedName>
    <definedName name="A">'[2]Fase Final Inf.'!$E$11,'[2]Fase Final Inf.'!$E$19,'[2]Fase Final Inf.'!$I$15,'[2]Fase Final Inf.'!$I$31,'[2]Fase Final Inf.'!$E$27,'[2]Fase Final Inf.'!$E$35,'[2]Fase Final Inf.'!$M$23,'[2]Fase Final Inf.'!$E$43,'[2]Fase Final Inf.'!$E$51,'[2]Fase Final Inf.'!$I$47,'[2]Fase Final Inf.'!$M$55,'[2]Fase Final Inf.'!$I$63,'[2]Fase Final Inf.'!$E$59,'[2]Fase Final Inf.'!$E$67</definedName>
    <definedName name="Absolut1" localSheetId="1">#REF!</definedName>
    <definedName name="Absolut1">#REF!</definedName>
    <definedName name="Absolut100" localSheetId="1">#REF!</definedName>
    <definedName name="Absolut100">#REF!</definedName>
    <definedName name="Absolut20" localSheetId="1">#REF!</definedName>
    <definedName name="Absolut20">#REF!</definedName>
    <definedName name="Absolut40" localSheetId="1">#REF!</definedName>
    <definedName name="Absolut40">#REF!</definedName>
    <definedName name="Absolut60" localSheetId="1">#REF!</definedName>
    <definedName name="Absolut60">#REF!</definedName>
    <definedName name="Absolut75" localSheetId="1">#REF!</definedName>
    <definedName name="Absolut75">#REF!</definedName>
    <definedName name="Absolut80" localSheetId="1">#REF!</definedName>
    <definedName name="Absolut80">#REF!</definedName>
    <definedName name="_xlnm.Print_Area" localSheetId="0">'8 Taules '!$A$1:$J$21</definedName>
    <definedName name="_xlnm.Print_Area" localSheetId="2">'ALEVI 1'!$A$12:$BY$113</definedName>
    <definedName name="_xlnm.Print_Area" localSheetId="3">'ALEVI 2'!$A$12:$BY$113</definedName>
    <definedName name="_xlnm.Print_Area" localSheetId="1">'DOBLES Alevins'!$D$1:$L$96</definedName>
    <definedName name="_xlnm.Print_Area" localSheetId="4">'QUADRE FINAL 1 AL 8'!$A$1:$X$43</definedName>
    <definedName name="Borrar" localSheetId="1">#REF!,#REF!,#REF!,#REF!</definedName>
    <definedName name="Borrar">#REF!,#REF!,#REF!,#REF!</definedName>
    <definedName name="fem" localSheetId="1">'[6]Hoja1'!$E$11,'[6]Hoja1'!$E$19,'[6]Hoja1'!$I$15,'[6]Hoja1'!$I$31,'[6]Hoja1'!$E$27,'[6]Hoja1'!$E$35,'[6]Hoja1'!$M$23,'[6]Hoja1'!$E$43,'[6]Hoja1'!$E$51,'[6]Hoja1'!$I$47,'[6]Hoja1'!$M$55,'[6]Hoja1'!$I$63,'[6]Hoja1'!$E$59,'[6]Hoja1'!$E$67</definedName>
    <definedName name="fem">'[7]Hoja1'!$E$11,'[7]Hoja1'!$E$19,'[7]Hoja1'!$I$15,'[7]Hoja1'!$I$31,'[7]Hoja1'!$E$27,'[7]Hoja1'!$E$35,'[7]Hoja1'!$M$23,'[7]Hoja1'!$E$43,'[7]Hoja1'!$E$51,'[7]Hoja1'!$I$47,'[7]Hoja1'!$M$55,'[7]Hoja1'!$I$63,'[7]Hoja1'!$E$59,'[7]Hoja1'!$E$67</definedName>
    <definedName name="impri" localSheetId="0">'[2]Fase Final Inf.'!$E$11,'[2]Fase Final Inf.'!$E$19,'[2]Fase Final Inf.'!$I$15,'[2]Fase Final Inf.'!$I$31,'[2]Fase Final Inf.'!$E$27,'[2]Fase Final Inf.'!$E$35,'[2]Fase Final Inf.'!$M$23,'[2]Fase Final Inf.'!$E$43,'[2]Fase Final Inf.'!$E$51,'[2]Fase Final Inf.'!$I$47,'[2]Fase Final Inf.'!$M$55,'[2]Fase Final Inf.'!$I$63,'[2]Fase Final Inf.'!$E$59,'[2]Fase Final Inf.'!$E$67</definedName>
    <definedName name="impri" localSheetId="1">'[6]Hoja1'!$E$11,'[6]Hoja1'!$E$19,'[6]Hoja1'!$I$15,'[6]Hoja1'!$I$31,'[6]Hoja1'!$E$27,'[6]Hoja1'!$E$35,'[6]Hoja1'!$M$23,'[6]Hoja1'!$E$43,'[6]Hoja1'!$E$51,'[6]Hoja1'!$I$47,'[6]Hoja1'!$M$55,'[6]Hoja1'!$I$63,'[6]Hoja1'!$E$59,'[6]Hoja1'!$E$67</definedName>
    <definedName name="impri">'[2]Fase Final Inf.'!$E$11,'[2]Fase Final Inf.'!$E$19,'[2]Fase Final Inf.'!$I$15,'[2]Fase Final Inf.'!$I$31,'[2]Fase Final Inf.'!$E$27,'[2]Fase Final Inf.'!$E$35,'[2]Fase Final Inf.'!$M$23,'[2]Fase Final Inf.'!$E$43,'[2]Fase Final Inf.'!$E$51,'[2]Fase Final Inf.'!$I$47,'[2]Fase Final Inf.'!$M$55,'[2]Fase Final Inf.'!$I$63,'[2]Fase Final Inf.'!$E$59,'[2]Fase Final Inf.'!$E$67</definedName>
    <definedName name="impri2" localSheetId="1">'[1]Fase Final Inf.'!$E$11,'[1]Fase Final Inf.'!$E$19,'[1]Fase Final Inf.'!$I$15,'[1]Fase Final Inf.'!$I$31,'[1]Fase Final Inf.'!$E$27,'[1]Fase Final Inf.'!$E$35,'[1]Fase Final Inf.'!$M$23,'[1]Fase Final Inf.'!$E$43,'[1]Fase Final Inf.'!$E$51,'[1]Fase Final Inf.'!$I$47,'[1]Fase Final Inf.'!$M$55,'[1]Fase Final Inf.'!$I$63,'[1]Fase Final Inf.'!$E$59,'[1]Fase Final Inf.'!$E$67</definedName>
    <definedName name="impri2">'[2]Fase Final Inf.'!$E$11,'[2]Fase Final Inf.'!$E$19,'[2]Fase Final Inf.'!$I$15,'[2]Fase Final Inf.'!$I$31,'[2]Fase Final Inf.'!$E$27,'[2]Fase Final Inf.'!$E$35,'[2]Fase Final Inf.'!$M$23,'[2]Fase Final Inf.'!$E$43,'[2]Fase Final Inf.'!$E$51,'[2]Fase Final Inf.'!$I$47,'[2]Fase Final Inf.'!$M$55,'[2]Fase Final Inf.'!$I$63,'[2]Fase Final Inf.'!$E$59,'[2]Fase Final Inf.'!$E$67</definedName>
    <definedName name="inf." localSheetId="1">'[6]Hoja1'!$E$11,'[6]Hoja1'!$E$19,'[6]Hoja1'!$I$15,'[6]Hoja1'!$I$31,'[6]Hoja1'!$E$27,'[6]Hoja1'!$E$35,'[6]Hoja1'!$M$23,'[6]Hoja1'!$E$43,'[6]Hoja1'!$E$51,'[6]Hoja1'!$I$47,'[6]Hoja1'!$M$55,'[6]Hoja1'!$I$63,'[6]Hoja1'!$E$59,'[6]Hoja1'!$E$67</definedName>
    <definedName name="inf.">'[7]Hoja1'!$E$11,'[7]Hoja1'!$E$19,'[7]Hoja1'!$I$15,'[7]Hoja1'!$I$31,'[7]Hoja1'!$E$27,'[7]Hoja1'!$E$35,'[7]Hoja1'!$M$23,'[7]Hoja1'!$E$43,'[7]Hoja1'!$E$51,'[7]Hoja1'!$I$47,'[7]Hoja1'!$M$55,'[7]Hoja1'!$I$63,'[7]Hoja1'!$E$59,'[7]Hoja1'!$E$67</definedName>
    <definedName name="infantil" localSheetId="1">'[6]Hoja1'!$E$11,'[6]Hoja1'!$E$19,'[6]Hoja1'!$I$15,'[6]Hoja1'!$I$31,'[6]Hoja1'!$E$27,'[6]Hoja1'!$E$35,'[6]Hoja1'!$M$23,'[6]Hoja1'!$E$43,'[6]Hoja1'!$E$51,'[6]Hoja1'!$I$47,'[6]Hoja1'!$M$55,'[6]Hoja1'!$I$63,'[6]Hoja1'!$E$59,'[6]Hoja1'!$E$67</definedName>
    <definedName name="infantil">'[7]Hoja1'!$E$11,'[7]Hoja1'!$E$19,'[7]Hoja1'!$I$15,'[7]Hoja1'!$I$31,'[7]Hoja1'!$E$27,'[7]Hoja1'!$E$35,'[7]Hoja1'!$M$23,'[7]Hoja1'!$E$43,'[7]Hoja1'!$E$51,'[7]Hoja1'!$I$47,'[7]Hoja1'!$M$55,'[7]Hoja1'!$I$63,'[7]Hoja1'!$E$59,'[7]Hoja1'!$E$67</definedName>
    <definedName name="Infantil1" localSheetId="1">#REF!</definedName>
    <definedName name="Infantil1">#REF!</definedName>
    <definedName name="Inff" localSheetId="1">#REF!,#REF!,#REF!,#REF!,#REF!,#REF!,#REF!,#REF!,#REF!,#REF!,#REF!,#REF!,#REF!,#REF!</definedName>
    <definedName name="Inff">#REF!,#REF!,#REF!,#REF!,#REF!,#REF!,#REF!,#REF!,#REF!,#REF!,#REF!,#REF!,#REF!,#REF!</definedName>
    <definedName name="result" localSheetId="0">'[9]BENJAMINS-1'!$CJ$45:$CL$53</definedName>
    <definedName name="result" localSheetId="3">'ALEVI 2'!$CJ$45:$CL$53</definedName>
    <definedName name="result" localSheetId="1">'[8]BENJAMINS-1'!$CJ$45:$CL$53</definedName>
    <definedName name="result">'ALEVI 1'!$CJ$45:$CL$53</definedName>
    <definedName name="_xlnm.Print_Titles" localSheetId="2">'ALEVI 1'!$12:$16</definedName>
    <definedName name="_xlnm.Print_Titles" localSheetId="3">'ALEVI 2'!$12:$16</definedName>
  </definedNames>
  <calcPr fullCalcOnLoad="1"/>
</workbook>
</file>

<file path=xl/sharedStrings.xml><?xml version="1.0" encoding="utf-8"?>
<sst xmlns="http://schemas.openxmlformats.org/spreadsheetml/2006/main" count="623" uniqueCount="216">
  <si>
    <t>Categoria:</t>
  </si>
  <si>
    <t>Local de joc:</t>
  </si>
  <si>
    <t>-</t>
  </si>
  <si>
    <t>Taula</t>
  </si>
  <si>
    <t>Acta de l'encontre celebrat a:</t>
  </si>
  <si>
    <t>el dia:</t>
  </si>
  <si>
    <t xml:space="preserve">a les </t>
  </si>
  <si>
    <t>Fase:</t>
  </si>
  <si>
    <t>Grup:</t>
  </si>
  <si>
    <t>Taula:</t>
  </si>
  <si>
    <t>Competició:</t>
  </si>
  <si>
    <t>Temp.:</t>
  </si>
  <si>
    <t>1r.</t>
  </si>
  <si>
    <t>2n.</t>
  </si>
  <si>
    <t>3r,</t>
  </si>
  <si>
    <t>4t.</t>
  </si>
  <si>
    <t>5è</t>
  </si>
  <si>
    <t>GUANYADOR (NOM)</t>
  </si>
  <si>
    <t>RESULT</t>
  </si>
  <si>
    <t>JOC</t>
  </si>
  <si>
    <t>PART</t>
  </si>
  <si>
    <t>3-5</t>
  </si>
  <si>
    <t>1-4</t>
  </si>
  <si>
    <t>2-3</t>
  </si>
  <si>
    <t>1-3</t>
  </si>
  <si>
    <t>2-6</t>
  </si>
  <si>
    <t>4-5</t>
  </si>
  <si>
    <t>2-4</t>
  </si>
  <si>
    <t>1-2</t>
  </si>
  <si>
    <t>2-5</t>
  </si>
  <si>
    <t>3-4</t>
  </si>
  <si>
    <t>1-6</t>
  </si>
  <si>
    <t>1-5</t>
  </si>
  <si>
    <t>5-6</t>
  </si>
  <si>
    <t>4-6</t>
  </si>
  <si>
    <t>3-6</t>
  </si>
  <si>
    <t>PJ</t>
  </si>
  <si>
    <t>PG</t>
  </si>
  <si>
    <t>PP</t>
  </si>
  <si>
    <t>pts</t>
  </si>
  <si>
    <t>CONTROL FCTT</t>
  </si>
  <si>
    <t xml:space="preserve">Grup: </t>
  </si>
  <si>
    <t>GR.6</t>
  </si>
  <si>
    <t>GR.5</t>
  </si>
  <si>
    <t>GR.4</t>
  </si>
  <si>
    <t>GR.3</t>
  </si>
  <si>
    <t>Clasificacion provisional.</t>
  </si>
  <si>
    <t>4</t>
  </si>
  <si>
    <t>5</t>
  </si>
  <si>
    <t>1</t>
  </si>
  <si>
    <t>2</t>
  </si>
  <si>
    <t>6</t>
  </si>
  <si>
    <t>3</t>
  </si>
  <si>
    <t>jugador a</t>
  </si>
  <si>
    <t>jugador b</t>
  </si>
  <si>
    <t>ARB -&gt;</t>
  </si>
  <si>
    <t>Celebrat a:</t>
  </si>
  <si>
    <t>El dia:</t>
  </si>
  <si>
    <t>A les:</t>
  </si>
  <si>
    <t>Competició</t>
  </si>
  <si>
    <t>Temporada:</t>
  </si>
  <si>
    <t>Jugadors</t>
  </si>
  <si>
    <t>Clubs</t>
  </si>
  <si>
    <t>3np</t>
  </si>
  <si>
    <t>3 - np</t>
  </si>
  <si>
    <t>a</t>
  </si>
  <si>
    <t>30</t>
  </si>
  <si>
    <t>3 - 0</t>
  </si>
  <si>
    <t>31</t>
  </si>
  <si>
    <t>3 - 1</t>
  </si>
  <si>
    <t>3 - 2</t>
  </si>
  <si>
    <t>32</t>
  </si>
  <si>
    <t>np3</t>
  </si>
  <si>
    <t>np - 3</t>
  </si>
  <si>
    <t>b</t>
  </si>
  <si>
    <t>03</t>
  </si>
  <si>
    <t>0 - 3</t>
  </si>
  <si>
    <t>13</t>
  </si>
  <si>
    <t>1 - 3</t>
  </si>
  <si>
    <t>23</t>
  </si>
  <si>
    <t>2 - 3</t>
  </si>
  <si>
    <t xml:space="preserve"> </t>
  </si>
  <si>
    <t>np</t>
  </si>
  <si>
    <t>Federació Catalana de Tennis de Taula</t>
  </si>
  <si>
    <t>C/ Duquessa d'Orleans, 29</t>
  </si>
  <si>
    <t>08034 Barcelona. Tel. 93 280 03 00 - Fax. 93 280 35 42</t>
  </si>
  <si>
    <t>(*)  Codis: 3np= "3-np"; 30= "3-0"; 31= "3-1"; 32= "3-2"; np3= "np-3"; 03= "0-3"; 13= "1-3"; 23= "2-3"</t>
  </si>
  <si>
    <t>Codis</t>
  </si>
  <si>
    <t xml:space="preserve">www.fctt.org  -  www.fctt.cat  -  fctt@fctt.org    </t>
  </si>
  <si>
    <t>ver. 2010</t>
  </si>
  <si>
    <t>BORGES</t>
  </si>
  <si>
    <t>CAMPIONAT PROVINCIAL</t>
  </si>
  <si>
    <t>1/4 FINAL</t>
  </si>
  <si>
    <t>1/2 FINAL</t>
  </si>
  <si>
    <t>FINAL</t>
  </si>
  <si>
    <t>CAMPIÓ</t>
  </si>
  <si>
    <t>SEGON</t>
  </si>
  <si>
    <t>TERCER</t>
  </si>
  <si>
    <t>perdedor A</t>
  </si>
  <si>
    <t>perdedor B</t>
  </si>
  <si>
    <t>QUART</t>
  </si>
  <si>
    <t>CINQUÈ</t>
  </si>
  <si>
    <t>perdedor C</t>
  </si>
  <si>
    <t>perdedor D</t>
  </si>
  <si>
    <t>perdedor E</t>
  </si>
  <si>
    <t>perdedor F</t>
  </si>
  <si>
    <t>perdedor G</t>
  </si>
  <si>
    <t>perdedor H</t>
  </si>
  <si>
    <t>SISÈ</t>
  </si>
  <si>
    <t>SETÈ</t>
  </si>
  <si>
    <t>VUITÈ</t>
  </si>
  <si>
    <t>CTT Borges</t>
  </si>
  <si>
    <t>T8</t>
  </si>
  <si>
    <t>Horari</t>
  </si>
  <si>
    <t>Taula 1</t>
  </si>
  <si>
    <t>Taula 2</t>
  </si>
  <si>
    <t>Taula 3</t>
  </si>
  <si>
    <t>Taula 4</t>
  </si>
  <si>
    <t>Taula 5</t>
  </si>
  <si>
    <t>Taula 6</t>
  </si>
  <si>
    <t>Taula 7</t>
  </si>
  <si>
    <t>Taula 8</t>
  </si>
  <si>
    <t>T5</t>
  </si>
  <si>
    <t>T6</t>
  </si>
  <si>
    <t>T7</t>
  </si>
  <si>
    <t>D  T6</t>
  </si>
  <si>
    <t>E   T7</t>
  </si>
  <si>
    <t>F  T8</t>
  </si>
  <si>
    <t>A T5</t>
  </si>
  <si>
    <t>B T6</t>
  </si>
  <si>
    <t>G   T7</t>
  </si>
  <si>
    <t>H   T8</t>
  </si>
  <si>
    <t>Centre de tecnificació</t>
  </si>
  <si>
    <t>14/15</t>
  </si>
  <si>
    <t>Centre de Tecnificació</t>
  </si>
  <si>
    <t>CAMPIONATS PROVINCIALS D'EDATS INFANTIL I BENJAMÍ</t>
  </si>
  <si>
    <t>Joel Rubio</t>
  </si>
  <si>
    <t>CTT Mollerussa</t>
  </si>
  <si>
    <t>1r Grup 2</t>
  </si>
  <si>
    <t>4t  G 2</t>
  </si>
  <si>
    <t>3r G 1</t>
  </si>
  <si>
    <t>1er  G 1ª</t>
  </si>
  <si>
    <t>2n  G  2ª</t>
  </si>
  <si>
    <t>2n G 1</t>
  </si>
  <si>
    <t>3r  G  2</t>
  </si>
  <si>
    <t>4t G 1</t>
  </si>
  <si>
    <t xml:space="preserve">  C  T5</t>
  </si>
  <si>
    <t>nove</t>
  </si>
  <si>
    <t>desè</t>
  </si>
  <si>
    <t>3r i 4t</t>
  </si>
  <si>
    <t xml:space="preserve">Previa dobles </t>
  </si>
  <si>
    <t>FINAL DOBLES</t>
  </si>
  <si>
    <t>3r i 4t Dobles</t>
  </si>
  <si>
    <t>Taula 9</t>
  </si>
  <si>
    <t>5 . 6</t>
  </si>
  <si>
    <t>T9</t>
  </si>
  <si>
    <t xml:space="preserve">       T5</t>
  </si>
  <si>
    <r>
      <rPr>
        <b/>
        <sz val="8"/>
        <rFont val="Arial"/>
        <family val="2"/>
      </rPr>
      <t xml:space="preserve">12:00  </t>
    </r>
    <r>
      <rPr>
        <sz val="10"/>
        <rFont val="Arial"/>
        <family val="2"/>
      </rPr>
      <t xml:space="preserve">     </t>
    </r>
    <r>
      <rPr>
        <b/>
        <sz val="8"/>
        <rFont val="Arial"/>
        <family val="2"/>
      </rPr>
      <t xml:space="preserve"> T6</t>
    </r>
  </si>
  <si>
    <t>quart</t>
  </si>
  <si>
    <t>cinquè</t>
  </si>
  <si>
    <t>Aleví  Grup 1</t>
  </si>
  <si>
    <t>Aleví Grup 1</t>
  </si>
  <si>
    <t>Aleví Grup 2</t>
  </si>
  <si>
    <t>Aleví  Grup 2</t>
  </si>
  <si>
    <t>1/4 Aleví</t>
  </si>
  <si>
    <t>1/2 Aleví (1-4)</t>
  </si>
  <si>
    <t>1/2 D. Aleví</t>
  </si>
  <si>
    <t>9`-10 ll0c aleví</t>
  </si>
  <si>
    <t>5è i 6è lloc Aleví</t>
  </si>
  <si>
    <t>7è i 8è lloc Aleví</t>
  </si>
  <si>
    <t>3r i 4t lloc Aleví</t>
  </si>
  <si>
    <t>FINAL Aleví</t>
  </si>
  <si>
    <t>Grup 1 Juv</t>
  </si>
  <si>
    <t>Grup 2 Juv</t>
  </si>
  <si>
    <t>Grup 3 Juv</t>
  </si>
  <si>
    <t>Grup 4 Juv</t>
  </si>
  <si>
    <t>Grup3Juv</t>
  </si>
  <si>
    <t>1/4 Juvenil</t>
  </si>
  <si>
    <t>1/4 D. Juv</t>
  </si>
  <si>
    <t>1/2 Juvenil</t>
  </si>
  <si>
    <t xml:space="preserve">1/2 Juvenil </t>
  </si>
  <si>
    <t>del 5è al vuitè</t>
  </si>
  <si>
    <t>1/2 D. Juv</t>
  </si>
  <si>
    <t>D. del 5è al 8è</t>
  </si>
  <si>
    <t>9è i 10è juv</t>
  </si>
  <si>
    <t>11è i 12è juv</t>
  </si>
  <si>
    <t xml:space="preserve">Final D. juv </t>
  </si>
  <si>
    <t>3r i 4t D. juv</t>
  </si>
  <si>
    <t>5è i 6è D. juv</t>
  </si>
  <si>
    <t>final juvenil</t>
  </si>
  <si>
    <t>3r i 4t juvenil</t>
  </si>
  <si>
    <t>5è i 6è juv</t>
  </si>
  <si>
    <t>7è i 8è juv</t>
  </si>
  <si>
    <t>Pol Triquell</t>
  </si>
  <si>
    <t>Pau Palau</t>
  </si>
  <si>
    <t>Èric  Torné</t>
  </si>
  <si>
    <t>Bernat Capdevila</t>
  </si>
  <si>
    <t>Alex Alcon</t>
  </si>
  <si>
    <t>CTT Andorra la Vella</t>
  </si>
  <si>
    <t>Aleví</t>
  </si>
  <si>
    <t>Marc Miró</t>
  </si>
  <si>
    <t>Quim Sànchez</t>
  </si>
  <si>
    <t>Francisco Martínez</t>
  </si>
  <si>
    <t>Xavier Martínez</t>
  </si>
  <si>
    <t>Pol Triquell/ Marc Miró</t>
  </si>
  <si>
    <t>Pau Palau/Quim Sánchez</t>
  </si>
  <si>
    <t>Eric Torné/Joel Rubio</t>
  </si>
  <si>
    <t>Bernat Capdevila/F. Martínez</t>
  </si>
  <si>
    <t>Alex Alcon/Xaviedr Martínez</t>
  </si>
  <si>
    <t>1 març</t>
  </si>
  <si>
    <t>7 . 8</t>
  </si>
  <si>
    <t>CAMPIONAT PROVINCIAL  ALEVI - LES  BORGES BLANQUES  28/2/2015</t>
  </si>
  <si>
    <t>POSICIONS 1 AL 10 - ALEVI</t>
  </si>
  <si>
    <t>DOBLES   ALEVINS</t>
  </si>
  <si>
    <t>ALEVI</t>
  </si>
  <si>
    <t>PROVA DOBLES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</si>
</sst>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#,##0\ &quot;$&quot;;\-#,##0\ &quot;$&quot;"/>
    <numFmt numFmtId="174" formatCode="#,##0\ &quot;$&quot;;[Red]\-#,##0\ &quot;$&quot;"/>
    <numFmt numFmtId="175" formatCode="#,##0.00\ &quot;$&quot;;\-#,##0.00\ &quot;$&quot;"/>
    <numFmt numFmtId="176" formatCode="#,##0.00\ &quot;$&quot;;[Red]\-#,##0.00\ &quot;$&quot;"/>
    <numFmt numFmtId="177" formatCode="_-* #,##0\ &quot;$&quot;_-;\-* #,##0\ &quot;$&quot;_-;_-* &quot;-&quot;\ &quot;$&quot;_-;_-@_-"/>
    <numFmt numFmtId="178" formatCode="_-* #,##0\ _$_-;\-* #,##0\ _$_-;_-* &quot;-&quot;\ _$_-;_-@_-"/>
    <numFmt numFmtId="179" formatCode="_-* #,##0.00\ &quot;$&quot;_-;\-* #,##0.00\ &quot;$&quot;_-;_-* &quot;-&quot;??\ &quot;$&quot;_-;_-@_-"/>
    <numFmt numFmtId="180" formatCode="_-* #,##0.00\ _$_-;\-* #,##0.00\ _$_-;_-* &quot;-&quot;??\ _$_-;_-@_-"/>
    <numFmt numFmtId="181" formatCode="0.0"/>
    <numFmt numFmtId="182" formatCode="dd\-mm\-yy"/>
    <numFmt numFmtId="183" formatCode="[$-C0A]dddd\,\ dd&quot; de &quot;mmmm&quot; de &quot;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8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erlin Sans FB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6"/>
      <name val="Arial Narrow"/>
      <family val="2"/>
    </font>
    <font>
      <i/>
      <sz val="8"/>
      <name val="Arial Narrow"/>
      <family val="2"/>
    </font>
    <font>
      <b/>
      <sz val="10"/>
      <color indexed="9"/>
      <name val="Arial"/>
      <family val="2"/>
    </font>
    <font>
      <sz val="8"/>
      <color indexed="17"/>
      <name val="Arial Narrow"/>
      <family val="2"/>
    </font>
    <font>
      <b/>
      <sz val="10"/>
      <color indexed="9"/>
      <name val="Berlin Sans FB"/>
      <family val="2"/>
    </font>
    <font>
      <sz val="7"/>
      <name val="Arial"/>
      <family val="2"/>
    </font>
    <font>
      <sz val="5"/>
      <color indexed="13"/>
      <name val="Arial"/>
      <family val="2"/>
    </font>
    <font>
      <sz val="9"/>
      <color indexed="54"/>
      <name val="Arial"/>
      <family val="2"/>
    </font>
    <font>
      <b/>
      <sz val="6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sz val="20"/>
      <name val="Arial"/>
      <family val="2"/>
    </font>
    <font>
      <b/>
      <sz val="8"/>
      <color indexed="17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6"/>
      <color indexed="8"/>
      <name val="Arial"/>
      <family val="2"/>
    </font>
    <font>
      <b/>
      <sz val="8"/>
      <color indexed="57"/>
      <name val="Arial"/>
      <family val="2"/>
    </font>
    <font>
      <b/>
      <sz val="10"/>
      <color indexed="57"/>
      <name val="Arial"/>
      <family val="2"/>
    </font>
    <font>
      <b/>
      <sz val="10"/>
      <color indexed="36"/>
      <name val="Arial"/>
      <family val="2"/>
    </font>
    <font>
      <b/>
      <sz val="8"/>
      <color indexed="36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16"/>
      <color theme="1"/>
      <name val="Arial"/>
      <family val="2"/>
    </font>
    <font>
      <b/>
      <sz val="8"/>
      <color theme="6" tint="-0.24997000396251678"/>
      <name val="Arial"/>
      <family val="2"/>
    </font>
    <font>
      <b/>
      <sz val="10"/>
      <color theme="6" tint="-0.24997000396251678"/>
      <name val="Arial"/>
      <family val="2"/>
    </font>
    <font>
      <b/>
      <sz val="10"/>
      <color rgb="FF7030A0"/>
      <name val="Arial"/>
      <family val="2"/>
    </font>
    <font>
      <b/>
      <sz val="8"/>
      <color rgb="FF7030A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1" tint="0.04998999834060669"/>
      </bottom>
    </border>
    <border>
      <left>
        <color indexed="63"/>
      </left>
      <right style="thick">
        <color theme="1" tint="0.04998999834060669"/>
      </right>
      <top style="thick">
        <color theme="1" tint="0.04998999834060669"/>
      </top>
      <bottom>
        <color indexed="63"/>
      </bottom>
    </border>
    <border>
      <left>
        <color indexed="63"/>
      </left>
      <right style="thick">
        <color theme="1" tint="0.04998999834060669"/>
      </right>
      <top>
        <color indexed="63"/>
      </top>
      <bottom>
        <color indexed="63"/>
      </bottom>
    </border>
    <border>
      <left>
        <color indexed="63"/>
      </left>
      <right style="thick">
        <color theme="1" tint="0.04998999834060669"/>
      </right>
      <top>
        <color indexed="63"/>
      </top>
      <bottom style="thick">
        <color theme="1" tint="0.04998999834060669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>
        <color theme="1" tint="0.04998999834060669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4" fillId="29" borderId="1" applyNumberFormat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7" fillId="21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389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justify" vertical="center"/>
      <protection/>
    </xf>
    <xf numFmtId="0" fontId="8" fillId="33" borderId="0" xfId="0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center"/>
      <protection/>
    </xf>
    <xf numFmtId="0" fontId="12" fillId="35" borderId="11" xfId="0" applyFont="1" applyFill="1" applyBorder="1" applyAlignment="1" applyProtection="1">
      <alignment/>
      <protection/>
    </xf>
    <xf numFmtId="0" fontId="20" fillId="36" borderId="0" xfId="0" applyFont="1" applyFill="1" applyAlignment="1" applyProtection="1">
      <alignment/>
      <protection/>
    </xf>
    <xf numFmtId="0" fontId="20" fillId="36" borderId="0" xfId="0" applyFont="1" applyFill="1" applyAlignment="1" applyProtection="1" quotePrefix="1">
      <alignment/>
      <protection/>
    </xf>
    <xf numFmtId="0" fontId="12" fillId="37" borderId="11" xfId="0" applyFont="1" applyFill="1" applyBorder="1" applyAlignment="1" applyProtection="1">
      <alignment/>
      <protection/>
    </xf>
    <xf numFmtId="0" fontId="12" fillId="38" borderId="12" xfId="0" applyFont="1" applyFill="1" applyBorder="1" applyAlignment="1" applyProtection="1">
      <alignment/>
      <protection/>
    </xf>
    <xf numFmtId="0" fontId="12" fillId="38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8" fillId="36" borderId="13" xfId="0" applyFont="1" applyFill="1" applyBorder="1" applyAlignment="1" applyProtection="1">
      <alignment horizontal="left"/>
      <protection/>
    </xf>
    <xf numFmtId="0" fontId="8" fillId="36" borderId="14" xfId="0" applyFont="1" applyFill="1" applyBorder="1" applyAlignment="1" applyProtection="1">
      <alignment horizontal="left"/>
      <protection/>
    </xf>
    <xf numFmtId="0" fontId="8" fillId="36" borderId="15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6" fillId="39" borderId="19" xfId="0" applyFont="1" applyFill="1" applyBorder="1" applyAlignment="1">
      <alignment vertic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1" fillId="0" borderId="2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39" borderId="20" xfId="0" applyFont="1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16" fontId="6" fillId="0" borderId="0" xfId="0" applyNumberFormat="1" applyFont="1" applyBorder="1" applyAlignment="1">
      <alignment horizontal="left"/>
    </xf>
    <xf numFmtId="20" fontId="6" fillId="0" borderId="0" xfId="0" applyNumberFormat="1" applyFont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right"/>
      <protection locked="0"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1" fillId="39" borderId="23" xfId="0" applyFont="1" applyFill="1" applyBorder="1" applyAlignment="1" applyProtection="1">
      <alignment/>
      <protection locked="0"/>
    </xf>
    <xf numFmtId="20" fontId="6" fillId="0" borderId="0" xfId="0" applyNumberFormat="1" applyFont="1" applyBorder="1" applyAlignment="1" applyProtection="1">
      <alignment horizontal="centerContinuous"/>
      <protection locked="0"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" fontId="6" fillId="0" borderId="0" xfId="0" applyNumberFormat="1" applyFont="1" applyBorder="1" applyAlignment="1">
      <alignment/>
    </xf>
    <xf numFmtId="20" fontId="6" fillId="0" borderId="22" xfId="0" applyNumberFormat="1" applyFont="1" applyBorder="1" applyAlignment="1" applyProtection="1">
      <alignment horizontal="right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24" xfId="0" applyBorder="1" applyAlignment="1">
      <alignment/>
    </xf>
    <xf numFmtId="0" fontId="8" fillId="0" borderId="24" xfId="0" applyFont="1" applyBorder="1" applyAlignment="1">
      <alignment/>
    </xf>
    <xf numFmtId="0" fontId="0" fillId="0" borderId="0" xfId="54" applyProtection="1">
      <alignment/>
      <protection/>
    </xf>
    <xf numFmtId="0" fontId="24" fillId="0" borderId="0" xfId="54" applyFont="1" applyFill="1" applyBorder="1" applyAlignment="1" applyProtection="1">
      <alignment horizontal="center"/>
      <protection/>
    </xf>
    <xf numFmtId="0" fontId="6" fillId="0" borderId="0" xfId="54" applyFont="1" applyAlignment="1" applyProtection="1">
      <alignment vertical="center"/>
      <protection/>
    </xf>
    <xf numFmtId="0" fontId="9" fillId="39" borderId="0" xfId="54" applyFont="1" applyFill="1" applyAlignment="1" applyProtection="1">
      <alignment vertical="center"/>
      <protection/>
    </xf>
    <xf numFmtId="0" fontId="0" fillId="0" borderId="0" xfId="54" applyFill="1" applyProtection="1">
      <alignment/>
      <protection/>
    </xf>
    <xf numFmtId="0" fontId="0" fillId="0" borderId="24" xfId="54" applyBorder="1" applyProtection="1">
      <alignment/>
      <protection/>
    </xf>
    <xf numFmtId="0" fontId="0" fillId="0" borderId="25" xfId="54" applyBorder="1" applyProtection="1">
      <alignment/>
      <protection/>
    </xf>
    <xf numFmtId="16" fontId="6" fillId="0" borderId="0" xfId="54" applyNumberFormat="1" applyFont="1" applyBorder="1" applyAlignment="1" applyProtection="1">
      <alignment horizontal="left"/>
      <protection/>
    </xf>
    <xf numFmtId="20" fontId="6" fillId="0" borderId="0" xfId="54" applyNumberFormat="1" applyFont="1" applyBorder="1" applyAlignment="1" applyProtection="1">
      <alignment horizontal="center"/>
      <protection/>
    </xf>
    <xf numFmtId="0" fontId="6" fillId="0" borderId="22" xfId="54" applyFont="1" applyBorder="1" applyAlignment="1" applyProtection="1">
      <alignment horizontal="right"/>
      <protection/>
    </xf>
    <xf numFmtId="0" fontId="0" fillId="0" borderId="0" xfId="54" applyBorder="1" applyProtection="1">
      <alignment/>
      <protection/>
    </xf>
    <xf numFmtId="0" fontId="6" fillId="0" borderId="20" xfId="54" applyFont="1" applyBorder="1" applyAlignment="1" applyProtection="1">
      <alignment vertical="center"/>
      <protection/>
    </xf>
    <xf numFmtId="0" fontId="0" fillId="40" borderId="0" xfId="54" applyFill="1" applyProtection="1">
      <alignment/>
      <protection/>
    </xf>
    <xf numFmtId="0" fontId="0" fillId="0" borderId="22" xfId="54" applyBorder="1" applyProtection="1">
      <alignment/>
      <protection/>
    </xf>
    <xf numFmtId="0" fontId="0" fillId="0" borderId="20" xfId="54" applyBorder="1" applyProtection="1">
      <alignment/>
      <protection/>
    </xf>
    <xf numFmtId="0" fontId="9" fillId="39" borderId="23" xfId="54" applyFont="1" applyFill="1" applyBorder="1" applyAlignment="1" applyProtection="1">
      <alignment vertical="center"/>
      <protection/>
    </xf>
    <xf numFmtId="0" fontId="0" fillId="0" borderId="26" xfId="54" applyBorder="1" applyProtection="1">
      <alignment/>
      <protection/>
    </xf>
    <xf numFmtId="0" fontId="9" fillId="39" borderId="26" xfId="54" applyFont="1" applyFill="1" applyBorder="1" applyAlignment="1" applyProtection="1">
      <alignment vertical="center"/>
      <protection/>
    </xf>
    <xf numFmtId="0" fontId="0" fillId="0" borderId="27" xfId="54" applyBorder="1" applyProtection="1">
      <alignment/>
      <protection/>
    </xf>
    <xf numFmtId="0" fontId="0" fillId="0" borderId="28" xfId="54" applyBorder="1" applyProtection="1">
      <alignment/>
      <protection/>
    </xf>
    <xf numFmtId="0" fontId="6" fillId="0" borderId="28" xfId="54" applyFont="1" applyBorder="1" applyAlignment="1" applyProtection="1">
      <alignment horizontal="right"/>
      <protection/>
    </xf>
    <xf numFmtId="0" fontId="9" fillId="39" borderId="29" xfId="54" applyFont="1" applyFill="1" applyBorder="1" applyAlignment="1" applyProtection="1">
      <alignment vertical="center"/>
      <protection/>
    </xf>
    <xf numFmtId="0" fontId="6" fillId="0" borderId="0" xfId="54" applyFont="1" applyBorder="1" applyAlignment="1" applyProtection="1">
      <alignment vertical="center"/>
      <protection/>
    </xf>
    <xf numFmtId="0" fontId="0" fillId="0" borderId="29" xfId="54" applyBorder="1" applyProtection="1">
      <alignment/>
      <protection/>
    </xf>
    <xf numFmtId="0" fontId="0" fillId="36" borderId="30" xfId="54" applyFill="1" applyBorder="1" applyProtection="1">
      <alignment/>
      <protection/>
    </xf>
    <xf numFmtId="0" fontId="0" fillId="41" borderId="0" xfId="54" applyFill="1" applyBorder="1" applyProtection="1">
      <alignment/>
      <protection/>
    </xf>
    <xf numFmtId="0" fontId="1" fillId="41" borderId="0" xfId="54" applyFont="1" applyFill="1" applyBorder="1" applyAlignment="1" applyProtection="1">
      <alignment horizontal="center"/>
      <protection/>
    </xf>
    <xf numFmtId="0" fontId="6" fillId="41" borderId="0" xfId="54" applyFont="1" applyFill="1" applyBorder="1" applyProtection="1">
      <alignment/>
      <protection/>
    </xf>
    <xf numFmtId="0" fontId="1" fillId="41" borderId="0" xfId="54" applyFont="1" applyFill="1" applyBorder="1" applyProtection="1">
      <alignment/>
      <protection/>
    </xf>
    <xf numFmtId="0" fontId="6" fillId="41" borderId="0" xfId="54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26" fillId="0" borderId="0" xfId="0" applyFont="1" applyFill="1" applyAlignment="1">
      <alignment/>
    </xf>
    <xf numFmtId="20" fontId="6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20" fontId="6" fillId="0" borderId="0" xfId="0" applyNumberFormat="1" applyFont="1" applyBorder="1" applyAlignment="1">
      <alignment/>
    </xf>
    <xf numFmtId="0" fontId="74" fillId="0" borderId="0" xfId="0" applyFont="1" applyFill="1" applyAlignment="1">
      <alignment/>
    </xf>
    <xf numFmtId="0" fontId="0" fillId="42" borderId="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75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7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1" xfId="54" applyBorder="1" applyProtection="1">
      <alignment/>
      <protection/>
    </xf>
    <xf numFmtId="0" fontId="0" fillId="0" borderId="32" xfId="54" applyBorder="1" applyProtection="1">
      <alignment/>
      <protection/>
    </xf>
    <xf numFmtId="0" fontId="0" fillId="0" borderId="33" xfId="54" applyBorder="1" applyProtection="1">
      <alignment/>
      <protection/>
    </xf>
    <xf numFmtId="0" fontId="0" fillId="0" borderId="34" xfId="54" applyBorder="1" applyProtection="1">
      <alignment/>
      <protection/>
    </xf>
    <xf numFmtId="0" fontId="0" fillId="0" borderId="35" xfId="54" applyBorder="1" applyProtection="1">
      <alignment/>
      <protection/>
    </xf>
    <xf numFmtId="0" fontId="6" fillId="39" borderId="36" xfId="0" applyFont="1" applyFill="1" applyBorder="1" applyAlignment="1">
      <alignment horizontal="left" vertical="center"/>
    </xf>
    <xf numFmtId="0" fontId="6" fillId="39" borderId="37" xfId="0" applyFont="1" applyFill="1" applyBorder="1" applyAlignment="1">
      <alignment horizontal="right" vertical="center"/>
    </xf>
    <xf numFmtId="0" fontId="79" fillId="0" borderId="0" xfId="54" applyFont="1" applyProtection="1">
      <alignment/>
      <protection/>
    </xf>
    <xf numFmtId="0" fontId="79" fillId="39" borderId="0" xfId="54" applyFont="1" applyFill="1" applyAlignment="1" applyProtection="1">
      <alignment horizontal="center"/>
      <protection/>
    </xf>
    <xf numFmtId="0" fontId="1" fillId="43" borderId="0" xfId="54" applyFont="1" applyFill="1" applyProtection="1">
      <alignment/>
      <protection/>
    </xf>
    <xf numFmtId="0" fontId="1" fillId="43" borderId="35" xfId="54" applyFont="1" applyFill="1" applyBorder="1" applyProtection="1">
      <alignment/>
      <protection/>
    </xf>
    <xf numFmtId="0" fontId="0" fillId="0" borderId="38" xfId="54" applyBorder="1" applyProtection="1">
      <alignment/>
      <protection/>
    </xf>
    <xf numFmtId="0" fontId="80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6" fillId="0" borderId="33" xfId="54" applyFont="1" applyBorder="1" applyAlignment="1" applyProtection="1">
      <alignment horizontal="center"/>
      <protection/>
    </xf>
    <xf numFmtId="0" fontId="0" fillId="0" borderId="39" xfId="54" applyBorder="1" applyProtection="1">
      <alignment/>
      <protection/>
    </xf>
    <xf numFmtId="0" fontId="84" fillId="44" borderId="40" xfId="55" applyFont="1" applyFill="1" applyBorder="1" applyAlignment="1">
      <alignment horizontal="center"/>
      <protection/>
    </xf>
    <xf numFmtId="0" fontId="84" fillId="44" borderId="24" xfId="55" applyFont="1" applyFill="1" applyBorder="1" applyAlignment="1">
      <alignment horizontal="center"/>
      <protection/>
    </xf>
    <xf numFmtId="0" fontId="84" fillId="44" borderId="25" xfId="55" applyFont="1" applyFill="1" applyBorder="1" applyAlignment="1">
      <alignment horizontal="center"/>
      <protection/>
    </xf>
    <xf numFmtId="0" fontId="84" fillId="44" borderId="21" xfId="55" applyFont="1" applyFill="1" applyBorder="1" applyAlignment="1">
      <alignment horizontal="center"/>
      <protection/>
    </xf>
    <xf numFmtId="0" fontId="84" fillId="44" borderId="0" xfId="55" applyFont="1" applyFill="1" applyBorder="1" applyAlignment="1">
      <alignment horizontal="center"/>
      <protection/>
    </xf>
    <xf numFmtId="0" fontId="84" fillId="44" borderId="22" xfId="55" applyFont="1" applyFill="1" applyBorder="1" applyAlignment="1">
      <alignment horizontal="center"/>
      <protection/>
    </xf>
    <xf numFmtId="0" fontId="77" fillId="0" borderId="21" xfId="55" applyFont="1" applyFill="1" applyBorder="1" applyAlignment="1">
      <alignment horizontal="center"/>
      <protection/>
    </xf>
    <xf numFmtId="0" fontId="77" fillId="0" borderId="0" xfId="55" applyFont="1" applyFill="1" applyBorder="1" applyAlignment="1">
      <alignment horizontal="center"/>
      <protection/>
    </xf>
    <xf numFmtId="0" fontId="84" fillId="0" borderId="0" xfId="55" applyFont="1" applyFill="1" applyBorder="1" applyAlignment="1">
      <alignment horizontal="center"/>
      <protection/>
    </xf>
    <xf numFmtId="0" fontId="84" fillId="0" borderId="22" xfId="55" applyFont="1" applyFill="1" applyBorder="1" applyAlignment="1">
      <alignment horizontal="center"/>
      <protection/>
    </xf>
    <xf numFmtId="0" fontId="77" fillId="0" borderId="22" xfId="55" applyFont="1" applyFill="1" applyBorder="1" applyAlignment="1">
      <alignment horizontal="center"/>
      <protection/>
    </xf>
    <xf numFmtId="0" fontId="85" fillId="44" borderId="21" xfId="55" applyFont="1" applyFill="1" applyBorder="1" applyAlignment="1">
      <alignment horizontal="center"/>
      <protection/>
    </xf>
    <xf numFmtId="0" fontId="85" fillId="44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85" fillId="0" borderId="22" xfId="55" applyFont="1" applyFill="1" applyBorder="1" applyAlignment="1">
      <alignment horizontal="center"/>
      <protection/>
    </xf>
    <xf numFmtId="0" fontId="85" fillId="44" borderId="22" xfId="55" applyFont="1" applyFill="1" applyBorder="1" applyAlignment="1">
      <alignment horizontal="center"/>
      <protection/>
    </xf>
    <xf numFmtId="0" fontId="84" fillId="0" borderId="21" xfId="55" applyFont="1" applyFill="1" applyBorder="1" applyAlignment="1">
      <alignment horizontal="left"/>
      <protection/>
    </xf>
    <xf numFmtId="0" fontId="84" fillId="0" borderId="21" xfId="55" applyFont="1" applyFill="1" applyBorder="1" applyAlignment="1">
      <alignment horizontal="center"/>
      <protection/>
    </xf>
    <xf numFmtId="0" fontId="0" fillId="0" borderId="21" xfId="55" applyFont="1" applyFill="1" applyBorder="1" applyAlignment="1">
      <alignment horizontal="center"/>
      <protection/>
    </xf>
    <xf numFmtId="0" fontId="0" fillId="0" borderId="0" xfId="55" applyFont="1" applyFill="1" applyBorder="1" applyAlignment="1">
      <alignment horizontal="center"/>
      <protection/>
    </xf>
    <xf numFmtId="0" fontId="0" fillId="0" borderId="22" xfId="55" applyFont="1" applyFill="1" applyBorder="1" applyAlignment="1">
      <alignment horizontal="center"/>
      <protection/>
    </xf>
    <xf numFmtId="0" fontId="84" fillId="0" borderId="41" xfId="55" applyFont="1" applyFill="1" applyBorder="1" applyAlignment="1">
      <alignment horizontal="center"/>
      <protection/>
    </xf>
    <xf numFmtId="0" fontId="84" fillId="0" borderId="20" xfId="55" applyFont="1" applyFill="1" applyBorder="1" applyAlignment="1">
      <alignment horizontal="center"/>
      <protection/>
    </xf>
    <xf numFmtId="0" fontId="84" fillId="0" borderId="23" xfId="55" applyFont="1" applyFill="1" applyBorder="1" applyAlignment="1">
      <alignment horizontal="center"/>
      <protection/>
    </xf>
    <xf numFmtId="0" fontId="0" fillId="41" borderId="0" xfId="54" applyFill="1" applyBorder="1" applyAlignment="1" applyProtection="1">
      <alignment horizontal="center"/>
      <protection/>
    </xf>
    <xf numFmtId="14" fontId="25" fillId="0" borderId="0" xfId="54" applyNumberFormat="1" applyFont="1" applyFill="1" applyBorder="1" applyAlignment="1" applyProtection="1">
      <alignment horizontal="center" vertical="center"/>
      <protection/>
    </xf>
    <xf numFmtId="0" fontId="24" fillId="41" borderId="0" xfId="54" applyFont="1" applyFill="1" applyBorder="1" applyAlignment="1" applyProtection="1">
      <alignment horizontal="center"/>
      <protection/>
    </xf>
    <xf numFmtId="0" fontId="8" fillId="36" borderId="16" xfId="0" applyFont="1" applyFill="1" applyBorder="1" applyAlignment="1" applyProtection="1">
      <alignment horizontal="center" vertical="center"/>
      <protection/>
    </xf>
    <xf numFmtId="0" fontId="8" fillId="36" borderId="17" xfId="0" applyFont="1" applyFill="1" applyBorder="1" applyAlignment="1" applyProtection="1">
      <alignment horizontal="center" vertical="center"/>
      <protection/>
    </xf>
    <xf numFmtId="0" fontId="8" fillId="36" borderId="18" xfId="0" applyFont="1" applyFill="1" applyBorder="1" applyAlignment="1" applyProtection="1">
      <alignment horizontal="center" vertical="center"/>
      <protection/>
    </xf>
    <xf numFmtId="0" fontId="8" fillId="45" borderId="16" xfId="0" applyFont="1" applyFill="1" applyBorder="1" applyAlignment="1" applyProtection="1">
      <alignment horizontal="center" vertical="center"/>
      <protection/>
    </xf>
    <xf numFmtId="0" fontId="8" fillId="45" borderId="17" xfId="0" applyFont="1" applyFill="1" applyBorder="1" applyAlignment="1" applyProtection="1">
      <alignment horizontal="center" vertical="center"/>
      <protection/>
    </xf>
    <xf numFmtId="0" fontId="8" fillId="45" borderId="18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left" vertical="top"/>
      <protection/>
    </xf>
    <xf numFmtId="0" fontId="12" fillId="0" borderId="14" xfId="0" applyFont="1" applyFill="1" applyBorder="1" applyAlignment="1" applyProtection="1">
      <alignment horizontal="left" vertical="top"/>
      <protection/>
    </xf>
    <xf numFmtId="0" fontId="12" fillId="0" borderId="15" xfId="0" applyFont="1" applyFill="1" applyBorder="1" applyAlignment="1" applyProtection="1">
      <alignment horizontal="left" vertical="top"/>
      <protection/>
    </xf>
    <xf numFmtId="0" fontId="19" fillId="33" borderId="16" xfId="0" applyFont="1" applyFill="1" applyBorder="1" applyAlignment="1" applyProtection="1">
      <alignment/>
      <protection/>
    </xf>
    <xf numFmtId="0" fontId="19" fillId="33" borderId="17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49" fontId="0" fillId="0" borderId="42" xfId="0" applyNumberFormat="1" applyFont="1" applyBorder="1" applyAlignment="1" applyProtection="1">
      <alignment horizontal="center" vertical="center"/>
      <protection locked="0"/>
    </xf>
    <xf numFmtId="49" fontId="0" fillId="0" borderId="43" xfId="0" applyNumberFormat="1" applyFont="1" applyBorder="1" applyAlignment="1" applyProtection="1">
      <alignment horizontal="center" vertical="center"/>
      <protection locked="0"/>
    </xf>
    <xf numFmtId="49" fontId="7" fillId="39" borderId="44" xfId="0" applyNumberFormat="1" applyFont="1" applyFill="1" applyBorder="1" applyAlignment="1" applyProtection="1">
      <alignment horizontal="center" vertical="center"/>
      <protection/>
    </xf>
    <xf numFmtId="49" fontId="7" fillId="39" borderId="45" xfId="0" applyNumberFormat="1" applyFont="1" applyFill="1" applyBorder="1" applyAlignment="1" applyProtection="1">
      <alignment horizontal="center" vertical="center"/>
      <protection/>
    </xf>
    <xf numFmtId="49" fontId="7" fillId="39" borderId="46" xfId="0" applyNumberFormat="1" applyFont="1" applyFill="1" applyBorder="1" applyAlignment="1" applyProtection="1">
      <alignment horizontal="center" vertical="center"/>
      <protection/>
    </xf>
    <xf numFmtId="49" fontId="7" fillId="39" borderId="47" xfId="0" applyNumberFormat="1" applyFont="1" applyFill="1" applyBorder="1" applyAlignment="1" applyProtection="1">
      <alignment horizontal="center" vertical="center"/>
      <protection/>
    </xf>
    <xf numFmtId="49" fontId="7" fillId="39" borderId="0" xfId="0" applyNumberFormat="1" applyFont="1" applyFill="1" applyBorder="1" applyAlignment="1" applyProtection="1">
      <alignment horizontal="center" vertical="center"/>
      <protection/>
    </xf>
    <xf numFmtId="49" fontId="7" fillId="39" borderId="12" xfId="0" applyNumberFormat="1" applyFont="1" applyFill="1" applyBorder="1" applyAlignment="1" applyProtection="1">
      <alignment horizontal="center" vertical="center"/>
      <protection/>
    </xf>
    <xf numFmtId="49" fontId="7" fillId="39" borderId="48" xfId="0" applyNumberFormat="1" applyFont="1" applyFill="1" applyBorder="1" applyAlignment="1" applyProtection="1">
      <alignment horizontal="center" vertical="center"/>
      <protection/>
    </xf>
    <xf numFmtId="49" fontId="7" fillId="39" borderId="10" xfId="0" applyNumberFormat="1" applyFont="1" applyFill="1" applyBorder="1" applyAlignment="1" applyProtection="1">
      <alignment horizontal="center" vertical="center"/>
      <protection/>
    </xf>
    <xf numFmtId="49" fontId="7" fillId="39" borderId="49" xfId="0" applyNumberFormat="1" applyFont="1" applyFill="1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 horizontal="left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 horizontal="left" vertical="top"/>
      <protection/>
    </xf>
    <xf numFmtId="0" fontId="12" fillId="0" borderId="12" xfId="0" applyFont="1" applyFill="1" applyBorder="1" applyAlignment="1" applyProtection="1">
      <alignment horizontal="left" vertical="top"/>
      <protection/>
    </xf>
    <xf numFmtId="0" fontId="12" fillId="0" borderId="48" xfId="0" applyFont="1" applyFill="1" applyBorder="1" applyAlignment="1" applyProtection="1">
      <alignment horizontal="left" vertical="top"/>
      <protection/>
    </xf>
    <xf numFmtId="0" fontId="12" fillId="0" borderId="10" xfId="0" applyFont="1" applyFill="1" applyBorder="1" applyAlignment="1" applyProtection="1">
      <alignment horizontal="left" vertical="top"/>
      <protection/>
    </xf>
    <xf numFmtId="0" fontId="12" fillId="0" borderId="49" xfId="0" applyFont="1" applyFill="1" applyBorder="1" applyAlignment="1" applyProtection="1">
      <alignment horizontal="left" vertical="top"/>
      <protection/>
    </xf>
    <xf numFmtId="0" fontId="12" fillId="46" borderId="0" xfId="0" applyFont="1" applyFill="1" applyAlignment="1" applyProtection="1">
      <alignment/>
      <protection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47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12" xfId="0" applyFont="1" applyBorder="1" applyAlignment="1" applyProtection="1">
      <alignment horizontal="left" vertical="top"/>
      <protection/>
    </xf>
    <xf numFmtId="0" fontId="7" fillId="0" borderId="50" xfId="0" applyFont="1" applyBorder="1" applyAlignment="1" applyProtection="1">
      <alignment horizontal="left" vertical="top"/>
      <protection/>
    </xf>
    <xf numFmtId="0" fontId="7" fillId="0" borderId="51" xfId="0" applyFont="1" applyBorder="1" applyAlignment="1" applyProtection="1">
      <alignment horizontal="left" vertical="top"/>
      <protection/>
    </xf>
    <xf numFmtId="0" fontId="7" fillId="0" borderId="52" xfId="0" applyFont="1" applyBorder="1" applyAlignment="1" applyProtection="1">
      <alignment horizontal="left" vertical="top"/>
      <protection/>
    </xf>
    <xf numFmtId="49" fontId="7" fillId="39" borderId="53" xfId="0" applyNumberFormat="1" applyFont="1" applyFill="1" applyBorder="1" applyAlignment="1" applyProtection="1">
      <alignment horizontal="center" vertical="center"/>
      <protection/>
    </xf>
    <xf numFmtId="49" fontId="7" fillId="39" borderId="54" xfId="0" applyNumberFormat="1" applyFont="1" applyFill="1" applyBorder="1" applyAlignment="1" applyProtection="1">
      <alignment horizontal="center" vertical="center"/>
      <protection/>
    </xf>
    <xf numFmtId="49" fontId="7" fillId="39" borderId="50" xfId="0" applyNumberFormat="1" applyFont="1" applyFill="1" applyBorder="1" applyAlignment="1" applyProtection="1">
      <alignment horizontal="center" vertical="center"/>
      <protection/>
    </xf>
    <xf numFmtId="49" fontId="7" fillId="39" borderId="51" xfId="0" applyNumberFormat="1" applyFont="1" applyFill="1" applyBorder="1" applyAlignment="1" applyProtection="1">
      <alignment horizontal="center" vertical="center"/>
      <protection/>
    </xf>
    <xf numFmtId="49" fontId="7" fillId="39" borderId="55" xfId="0" applyNumberFormat="1" applyFont="1" applyFill="1" applyBorder="1" applyAlignment="1" applyProtection="1">
      <alignment horizontal="center" vertical="center"/>
      <protection/>
    </xf>
    <xf numFmtId="0" fontId="0" fillId="47" borderId="16" xfId="0" applyFont="1" applyFill="1" applyBorder="1" applyAlignment="1" applyProtection="1">
      <alignment horizontal="center"/>
      <protection/>
    </xf>
    <xf numFmtId="0" fontId="0" fillId="47" borderId="18" xfId="0" applyFont="1" applyFill="1" applyBorder="1" applyAlignment="1" applyProtection="1">
      <alignment horizontal="center"/>
      <protection/>
    </xf>
    <xf numFmtId="0" fontId="17" fillId="34" borderId="11" xfId="0" applyFont="1" applyFill="1" applyBorder="1" applyAlignment="1" applyProtection="1">
      <alignment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49" fontId="7" fillId="39" borderId="52" xfId="0" applyNumberFormat="1" applyFont="1" applyFill="1" applyBorder="1" applyAlignment="1" applyProtection="1">
      <alignment horizontal="center" vertical="center"/>
      <protection/>
    </xf>
    <xf numFmtId="49" fontId="0" fillId="0" borderId="56" xfId="0" applyNumberFormat="1" applyFont="1" applyBorder="1" applyAlignment="1" applyProtection="1">
      <alignment horizontal="center" vertical="center"/>
      <protection locked="0"/>
    </xf>
    <xf numFmtId="49" fontId="0" fillId="0" borderId="57" xfId="0" applyNumberFormat="1" applyFont="1" applyBorder="1" applyAlignment="1" applyProtection="1">
      <alignment horizontal="center" vertical="center"/>
      <protection locked="0"/>
    </xf>
    <xf numFmtId="49" fontId="0" fillId="0" borderId="58" xfId="0" applyNumberFormat="1" applyFont="1" applyBorder="1" applyAlignment="1" applyProtection="1">
      <alignment horizontal="center" vertical="center"/>
      <protection locked="0"/>
    </xf>
    <xf numFmtId="49" fontId="0" fillId="0" borderId="59" xfId="0" applyNumberFormat="1" applyFont="1" applyBorder="1" applyAlignment="1" applyProtection="1">
      <alignment horizontal="center" vertical="center"/>
      <protection locked="0"/>
    </xf>
    <xf numFmtId="49" fontId="7" fillId="39" borderId="60" xfId="0" applyNumberFormat="1" applyFont="1" applyFill="1" applyBorder="1" applyAlignment="1" applyProtection="1">
      <alignment horizontal="center" vertical="center"/>
      <protection/>
    </xf>
    <xf numFmtId="49" fontId="18" fillId="48" borderId="47" xfId="0" applyNumberFormat="1" applyFont="1" applyFill="1" applyBorder="1" applyAlignment="1" applyProtection="1">
      <alignment horizontal="center" vertical="center"/>
      <protection locked="0"/>
    </xf>
    <xf numFmtId="49" fontId="18" fillId="48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6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48" xfId="0" applyFont="1" applyBorder="1" applyAlignment="1" applyProtection="1">
      <alignment vertical="top"/>
      <protection/>
    </xf>
    <xf numFmtId="0" fontId="0" fillId="0" borderId="10" xfId="0" applyFont="1" applyBorder="1" applyAlignment="1" applyProtection="1">
      <alignment vertical="top"/>
      <protection/>
    </xf>
    <xf numFmtId="0" fontId="0" fillId="0" borderId="49" xfId="0" applyFont="1" applyBorder="1" applyAlignment="1" applyProtection="1">
      <alignment vertical="top"/>
      <protection/>
    </xf>
    <xf numFmtId="49" fontId="0" fillId="0" borderId="62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0" fontId="8" fillId="0" borderId="14" xfId="0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0" fontId="8" fillId="0" borderId="47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0" fontId="8" fillId="0" borderId="50" xfId="0" applyFont="1" applyFill="1" applyBorder="1" applyAlignment="1" applyProtection="1">
      <alignment horizontal="left" vertical="center"/>
      <protection/>
    </xf>
    <xf numFmtId="0" fontId="8" fillId="0" borderId="51" xfId="0" applyFont="1" applyFill="1" applyBorder="1" applyAlignment="1" applyProtection="1">
      <alignment horizontal="left" vertical="center"/>
      <protection/>
    </xf>
    <xf numFmtId="0" fontId="8" fillId="0" borderId="52" xfId="0" applyFont="1" applyFill="1" applyBorder="1" applyAlignment="1" applyProtection="1">
      <alignment horizontal="left" vertical="center"/>
      <protection/>
    </xf>
    <xf numFmtId="49" fontId="0" fillId="0" borderId="63" xfId="0" applyNumberFormat="1" applyFont="1" applyBorder="1" applyAlignment="1" applyProtection="1">
      <alignment horizontal="center" vertical="center"/>
      <protection locked="0"/>
    </xf>
    <xf numFmtId="49" fontId="0" fillId="0" borderId="64" xfId="0" applyNumberFormat="1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left" vertical="top"/>
      <protection/>
    </xf>
    <xf numFmtId="0" fontId="7" fillId="0" borderId="10" xfId="0" applyFont="1" applyBorder="1" applyAlignment="1" applyProtection="1">
      <alignment horizontal="left" vertical="top"/>
      <protection/>
    </xf>
    <xf numFmtId="0" fontId="7" fillId="0" borderId="49" xfId="0" applyFont="1" applyBorder="1" applyAlignment="1" applyProtection="1">
      <alignment horizontal="left" vertical="top"/>
      <protection/>
    </xf>
    <xf numFmtId="0" fontId="8" fillId="0" borderId="44" xfId="0" applyFont="1" applyFill="1" applyBorder="1" applyAlignment="1" applyProtection="1">
      <alignment horizontal="left" vertical="center"/>
      <protection/>
    </xf>
    <xf numFmtId="0" fontId="8" fillId="0" borderId="45" xfId="0" applyFont="1" applyFill="1" applyBorder="1" applyAlignment="1" applyProtection="1">
      <alignment horizontal="left" vertical="center"/>
      <protection/>
    </xf>
    <xf numFmtId="0" fontId="8" fillId="0" borderId="46" xfId="0" applyFont="1" applyFill="1" applyBorder="1" applyAlignment="1" applyProtection="1">
      <alignment horizontal="left" vertical="center"/>
      <protection/>
    </xf>
    <xf numFmtId="49" fontId="7" fillId="39" borderId="13" xfId="0" applyNumberFormat="1" applyFont="1" applyFill="1" applyBorder="1" applyAlignment="1" applyProtection="1">
      <alignment horizontal="center" vertical="center"/>
      <protection/>
    </xf>
    <xf numFmtId="49" fontId="7" fillId="39" borderId="14" xfId="0" applyNumberFormat="1" applyFont="1" applyFill="1" applyBorder="1" applyAlignment="1" applyProtection="1">
      <alignment horizontal="center" vertical="center"/>
      <protection/>
    </xf>
    <xf numFmtId="49" fontId="7" fillId="39" borderId="65" xfId="0" applyNumberFormat="1" applyFont="1" applyFill="1" applyBorder="1" applyAlignment="1" applyProtection="1">
      <alignment horizontal="center" vertical="center"/>
      <protection/>
    </xf>
    <xf numFmtId="0" fontId="9" fillId="49" borderId="66" xfId="0" applyFont="1" applyFill="1" applyBorder="1" applyAlignment="1" applyProtection="1">
      <alignment horizontal="left" vertical="center"/>
      <protection locked="0"/>
    </xf>
    <xf numFmtId="0" fontId="9" fillId="49" borderId="17" xfId="0" applyFont="1" applyFill="1" applyBorder="1" applyAlignment="1" applyProtection="1">
      <alignment horizontal="left" vertical="center"/>
      <protection locked="0"/>
    </xf>
    <xf numFmtId="0" fontId="9" fillId="49" borderId="18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/>
      <protection/>
    </xf>
    <xf numFmtId="0" fontId="7" fillId="46" borderId="13" xfId="0" applyFont="1" applyFill="1" applyBorder="1" applyAlignment="1" applyProtection="1">
      <alignment horizontal="center"/>
      <protection/>
    </xf>
    <xf numFmtId="0" fontId="7" fillId="46" borderId="14" xfId="0" applyFont="1" applyFill="1" applyBorder="1" applyAlignment="1" applyProtection="1">
      <alignment horizontal="center"/>
      <protection/>
    </xf>
    <xf numFmtId="0" fontId="7" fillId="46" borderId="15" xfId="0" applyFont="1" applyFill="1" applyBorder="1" applyAlignment="1" applyProtection="1">
      <alignment horizontal="center"/>
      <protection/>
    </xf>
    <xf numFmtId="0" fontId="7" fillId="46" borderId="47" xfId="0" applyFont="1" applyFill="1" applyBorder="1" applyAlignment="1" applyProtection="1">
      <alignment horizontal="center"/>
      <protection/>
    </xf>
    <xf numFmtId="0" fontId="7" fillId="46" borderId="0" xfId="0" applyFont="1" applyFill="1" applyBorder="1" applyAlignment="1" applyProtection="1">
      <alignment horizontal="center"/>
      <protection/>
    </xf>
    <xf numFmtId="0" fontId="7" fillId="46" borderId="12" xfId="0" applyFont="1" applyFill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0" fontId="9" fillId="49" borderId="16" xfId="0" applyFont="1" applyFill="1" applyBorder="1" applyAlignment="1" applyProtection="1">
      <alignment horizontal="left" vertical="center"/>
      <protection locked="0"/>
    </xf>
    <xf numFmtId="0" fontId="9" fillId="49" borderId="67" xfId="0" applyFont="1" applyFill="1" applyBorder="1" applyAlignment="1" applyProtection="1">
      <alignment horizontal="left" vertical="center"/>
      <protection locked="0"/>
    </xf>
    <xf numFmtId="49" fontId="16" fillId="0" borderId="47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12" xfId="0" applyNumberFormat="1" applyFont="1" applyFill="1" applyBorder="1" applyAlignment="1" applyProtection="1">
      <alignment horizontal="center" vertical="center"/>
      <protection/>
    </xf>
    <xf numFmtId="49" fontId="16" fillId="0" borderId="50" xfId="0" applyNumberFormat="1" applyFont="1" applyFill="1" applyBorder="1" applyAlignment="1" applyProtection="1">
      <alignment horizontal="center" vertical="center"/>
      <protection/>
    </xf>
    <xf numFmtId="49" fontId="16" fillId="0" borderId="51" xfId="0" applyNumberFormat="1" applyFont="1" applyFill="1" applyBorder="1" applyAlignment="1" applyProtection="1">
      <alignment horizontal="center" vertical="center"/>
      <protection/>
    </xf>
    <xf numFmtId="49" fontId="16" fillId="0" borderId="52" xfId="0" applyNumberFormat="1" applyFont="1" applyFill="1" applyBorder="1" applyAlignment="1" applyProtection="1">
      <alignment horizontal="center" vertical="center"/>
      <protection/>
    </xf>
    <xf numFmtId="49" fontId="7" fillId="39" borderId="15" xfId="0" applyNumberFormat="1" applyFont="1" applyFill="1" applyBorder="1" applyAlignment="1" applyProtection="1">
      <alignment horizontal="center" vertical="center"/>
      <protection/>
    </xf>
    <xf numFmtId="0" fontId="11" fillId="46" borderId="16" xfId="0" applyFont="1" applyFill="1" applyBorder="1" applyAlignment="1" applyProtection="1">
      <alignment horizontal="center" vertical="center"/>
      <protection/>
    </xf>
    <xf numFmtId="0" fontId="11" fillId="46" borderId="17" xfId="0" applyFont="1" applyFill="1" applyBorder="1" applyAlignment="1" applyProtection="1">
      <alignment horizontal="center" vertical="center"/>
      <protection/>
    </xf>
    <xf numFmtId="0" fontId="7" fillId="46" borderId="48" xfId="0" applyFont="1" applyFill="1" applyBorder="1" applyAlignment="1" applyProtection="1">
      <alignment horizontal="center"/>
      <protection/>
    </xf>
    <xf numFmtId="0" fontId="7" fillId="46" borderId="10" xfId="0" applyFont="1" applyFill="1" applyBorder="1" applyAlignment="1" applyProtection="1">
      <alignment horizontal="center"/>
      <protection/>
    </xf>
    <xf numFmtId="0" fontId="7" fillId="46" borderId="49" xfId="0" applyFont="1" applyFill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left"/>
      <protection/>
    </xf>
    <xf numFmtId="0" fontId="7" fillId="0" borderId="45" xfId="0" applyFont="1" applyBorder="1" applyAlignment="1" applyProtection="1">
      <alignment horizontal="left"/>
      <protection/>
    </xf>
    <xf numFmtId="0" fontId="7" fillId="0" borderId="46" xfId="0" applyFont="1" applyBorder="1" applyAlignment="1" applyProtection="1">
      <alignment horizontal="left"/>
      <protection/>
    </xf>
    <xf numFmtId="0" fontId="15" fillId="46" borderId="13" xfId="0" applyFont="1" applyFill="1" applyBorder="1" applyAlignment="1" applyProtection="1">
      <alignment horizontal="center" vertical="center"/>
      <protection/>
    </xf>
    <xf numFmtId="0" fontId="15" fillId="46" borderId="14" xfId="0" applyFont="1" applyFill="1" applyBorder="1" applyAlignment="1" applyProtection="1">
      <alignment horizontal="center" vertical="center"/>
      <protection/>
    </xf>
    <xf numFmtId="0" fontId="15" fillId="46" borderId="47" xfId="0" applyFont="1" applyFill="1" applyBorder="1" applyAlignment="1" applyProtection="1">
      <alignment horizontal="center" vertical="center"/>
      <protection/>
    </xf>
    <xf numFmtId="0" fontId="15" fillId="46" borderId="0" xfId="0" applyFont="1" applyFill="1" applyBorder="1" applyAlignment="1" applyProtection="1">
      <alignment horizontal="center" vertical="center"/>
      <protection/>
    </xf>
    <xf numFmtId="0" fontId="15" fillId="46" borderId="48" xfId="0" applyFont="1" applyFill="1" applyBorder="1" applyAlignment="1" applyProtection="1">
      <alignment horizontal="center" vertical="center"/>
      <protection/>
    </xf>
    <xf numFmtId="0" fontId="15" fillId="46" borderId="10" xfId="0" applyFont="1" applyFill="1" applyBorder="1" applyAlignment="1" applyProtection="1">
      <alignment horizontal="center" vertical="center"/>
      <protection/>
    </xf>
    <xf numFmtId="0" fontId="15" fillId="46" borderId="15" xfId="0" applyFont="1" applyFill="1" applyBorder="1" applyAlignment="1" applyProtection="1">
      <alignment horizontal="center" vertical="center"/>
      <protection/>
    </xf>
    <xf numFmtId="0" fontId="15" fillId="46" borderId="12" xfId="0" applyFont="1" applyFill="1" applyBorder="1" applyAlignment="1" applyProtection="1">
      <alignment horizontal="center" vertical="center"/>
      <protection/>
    </xf>
    <xf numFmtId="0" fontId="15" fillId="46" borderId="49" xfId="0" applyFont="1" applyFill="1" applyBorder="1" applyAlignment="1" applyProtection="1">
      <alignment horizontal="center" vertical="center"/>
      <protection/>
    </xf>
    <xf numFmtId="0" fontId="10" fillId="46" borderId="0" xfId="0" applyFont="1" applyFill="1" applyBorder="1" applyAlignment="1" applyProtection="1">
      <alignment horizontal="center" vertical="center"/>
      <protection/>
    </xf>
    <xf numFmtId="0" fontId="10" fillId="46" borderId="54" xfId="0" applyFont="1" applyFill="1" applyBorder="1" applyAlignment="1" applyProtection="1">
      <alignment horizontal="center" vertical="center"/>
      <protection/>
    </xf>
    <xf numFmtId="0" fontId="10" fillId="46" borderId="10" xfId="0" applyFont="1" applyFill="1" applyBorder="1" applyAlignment="1" applyProtection="1">
      <alignment horizontal="center" vertical="center"/>
      <protection/>
    </xf>
    <xf numFmtId="0" fontId="10" fillId="46" borderId="60" xfId="0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49" xfId="0" applyFont="1" applyBorder="1" applyAlignment="1" applyProtection="1">
      <alignment vertical="center"/>
      <protection/>
    </xf>
    <xf numFmtId="0" fontId="10" fillId="46" borderId="14" xfId="0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left"/>
      <protection/>
    </xf>
    <xf numFmtId="0" fontId="7" fillId="0" borderId="15" xfId="0" applyFont="1" applyBorder="1" applyAlignment="1" applyProtection="1">
      <alignment horizontal="left"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51" xfId="0" applyNumberFormat="1" applyFont="1" applyBorder="1" applyAlignment="1" applyProtection="1">
      <alignment horizontal="center"/>
      <protection/>
    </xf>
    <xf numFmtId="0" fontId="10" fillId="46" borderId="13" xfId="0" applyFont="1" applyFill="1" applyBorder="1" applyAlignment="1" applyProtection="1">
      <alignment horizontal="center" vertical="center"/>
      <protection/>
    </xf>
    <xf numFmtId="0" fontId="10" fillId="46" borderId="15" xfId="0" applyFont="1" applyFill="1" applyBorder="1" applyAlignment="1" applyProtection="1">
      <alignment horizontal="center" vertical="center"/>
      <protection/>
    </xf>
    <xf numFmtId="0" fontId="10" fillId="46" borderId="47" xfId="0" applyFont="1" applyFill="1" applyBorder="1" applyAlignment="1" applyProtection="1">
      <alignment horizontal="center" vertical="center"/>
      <protection/>
    </xf>
    <xf numFmtId="0" fontId="10" fillId="46" borderId="12" xfId="0" applyFont="1" applyFill="1" applyBorder="1" applyAlignment="1" applyProtection="1">
      <alignment horizontal="center" vertical="center"/>
      <protection/>
    </xf>
    <xf numFmtId="0" fontId="10" fillId="46" borderId="48" xfId="0" applyFont="1" applyFill="1" applyBorder="1" applyAlignment="1" applyProtection="1">
      <alignment horizontal="center" vertical="center"/>
      <protection/>
    </xf>
    <xf numFmtId="0" fontId="10" fillId="46" borderId="49" xfId="0" applyFont="1" applyFill="1" applyBorder="1" applyAlignment="1" applyProtection="1">
      <alignment horizontal="center" vertical="center"/>
      <protection/>
    </xf>
    <xf numFmtId="0" fontId="10" fillId="46" borderId="63" xfId="0" applyFont="1" applyFill="1" applyBorder="1" applyAlignment="1" applyProtection="1">
      <alignment horizontal="center" vertical="center"/>
      <protection/>
    </xf>
    <xf numFmtId="0" fontId="10" fillId="46" borderId="4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65" xfId="0" applyFont="1" applyBorder="1" applyAlignment="1" applyProtection="1">
      <alignment vertical="center"/>
      <protection/>
    </xf>
    <xf numFmtId="0" fontId="9" fillId="0" borderId="47" xfId="0" applyFont="1" applyBorder="1" applyAlignment="1" applyProtection="1">
      <alignment vertical="center"/>
      <protection/>
    </xf>
    <xf numFmtId="0" fontId="9" fillId="0" borderId="54" xfId="0" applyFont="1" applyBorder="1" applyAlignment="1" applyProtection="1">
      <alignment vertical="center"/>
      <protection/>
    </xf>
    <xf numFmtId="0" fontId="9" fillId="0" borderId="48" xfId="0" applyFont="1" applyBorder="1" applyAlignment="1" applyProtection="1">
      <alignment vertical="center"/>
      <protection/>
    </xf>
    <xf numFmtId="0" fontId="9" fillId="0" borderId="6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51" xfId="0" applyFont="1" applyBorder="1" applyAlignment="1" applyProtection="1">
      <alignment horizontal="center"/>
      <protection/>
    </xf>
    <xf numFmtId="14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1" fillId="0" borderId="45" xfId="0" applyNumberFormat="1" applyFont="1" applyBorder="1" applyAlignment="1" applyProtection="1">
      <alignment horizontal="center"/>
      <protection/>
    </xf>
    <xf numFmtId="0" fontId="8" fillId="0" borderId="45" xfId="0" applyFont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8" fillId="0" borderId="48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49" xfId="0" applyFont="1" applyFill="1" applyBorder="1" applyAlignment="1" applyProtection="1">
      <alignment horizontal="left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7" fillId="0" borderId="52" xfId="0" applyFont="1" applyFill="1" applyBorder="1" applyAlignment="1" applyProtection="1">
      <alignment horizontal="center" vertical="center"/>
      <protection/>
    </xf>
    <xf numFmtId="0" fontId="16" fillId="0" borderId="68" xfId="0" applyFont="1" applyBorder="1" applyAlignment="1" applyProtection="1">
      <alignment horizontal="right"/>
      <protection/>
    </xf>
    <xf numFmtId="0" fontId="16" fillId="0" borderId="69" xfId="0" applyFont="1" applyBorder="1" applyAlignment="1" applyProtection="1">
      <alignment horizontal="right"/>
      <protection/>
    </xf>
    <xf numFmtId="49" fontId="16" fillId="0" borderId="48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horizontal="center" vertical="center"/>
      <protection/>
    </xf>
    <xf numFmtId="49" fontId="16" fillId="0" borderId="49" xfId="0" applyNumberFormat="1" applyFont="1" applyFill="1" applyBorder="1" applyAlignment="1" applyProtection="1">
      <alignment horizontal="center" vertical="center"/>
      <protection/>
    </xf>
    <xf numFmtId="0" fontId="0" fillId="49" borderId="11" xfId="0" applyNumberFormat="1" applyFont="1" applyFill="1" applyBorder="1" applyAlignment="1" applyProtection="1">
      <alignment horizontal="center"/>
      <protection locked="0"/>
    </xf>
    <xf numFmtId="49" fontId="0" fillId="49" borderId="16" xfId="0" applyNumberFormat="1" applyFont="1" applyFill="1" applyBorder="1" applyAlignment="1" applyProtection="1">
      <alignment horizontal="center"/>
      <protection locked="0"/>
    </xf>
    <xf numFmtId="49" fontId="0" fillId="49" borderId="17" xfId="0" applyNumberFormat="1" applyFont="1" applyFill="1" applyBorder="1" applyAlignment="1" applyProtection="1">
      <alignment horizontal="center"/>
      <protection locked="0"/>
    </xf>
    <xf numFmtId="49" fontId="0" fillId="49" borderId="18" xfId="0" applyNumberFormat="1" applyFont="1" applyFill="1" applyBorder="1" applyAlignment="1" applyProtection="1">
      <alignment horizontal="center"/>
      <protection locked="0"/>
    </xf>
    <xf numFmtId="0" fontId="17" fillId="34" borderId="47" xfId="0" applyFont="1" applyFill="1" applyBorder="1" applyAlignment="1" applyProtection="1">
      <alignment/>
      <protection/>
    </xf>
    <xf numFmtId="0" fontId="17" fillId="34" borderId="0" xfId="0" applyFont="1" applyFill="1" applyAlignment="1" applyProtection="1">
      <alignment/>
      <protection/>
    </xf>
    <xf numFmtId="0" fontId="0" fillId="49" borderId="11" xfId="0" applyFont="1" applyFill="1" applyBorder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center"/>
      <protection/>
    </xf>
    <xf numFmtId="20" fontId="1" fillId="0" borderId="51" xfId="0" applyNumberFormat="1" applyFont="1" applyBorder="1" applyAlignment="1" applyProtection="1">
      <alignment horizontal="center"/>
      <protection/>
    </xf>
    <xf numFmtId="16" fontId="0" fillId="49" borderId="11" xfId="0" applyNumberFormat="1" applyFont="1" applyFill="1" applyBorder="1" applyAlignment="1" applyProtection="1">
      <alignment horizontal="center"/>
      <protection locked="0"/>
    </xf>
    <xf numFmtId="0" fontId="0" fillId="48" borderId="0" xfId="0" applyFont="1" applyFill="1" applyAlignment="1" applyProtection="1">
      <alignment horizontal="justify" vertical="center"/>
      <protection/>
    </xf>
    <xf numFmtId="0" fontId="17" fillId="34" borderId="11" xfId="0" applyFont="1" applyFill="1" applyBorder="1" applyAlignment="1" applyProtection="1">
      <alignment horizontal="center"/>
      <protection/>
    </xf>
    <xf numFmtId="14" fontId="0" fillId="49" borderId="11" xfId="0" applyNumberFormat="1" applyFont="1" applyFill="1" applyBorder="1" applyAlignment="1" applyProtection="1">
      <alignment horizontal="center"/>
      <protection locked="0"/>
    </xf>
    <xf numFmtId="20" fontId="0" fillId="49" borderId="11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47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48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49" xfId="0" applyFont="1" applyBorder="1" applyAlignment="1" applyProtection="1">
      <alignment vertical="center"/>
      <protection/>
    </xf>
    <xf numFmtId="0" fontId="7" fillId="48" borderId="47" xfId="0" applyFont="1" applyFill="1" applyBorder="1" applyAlignment="1" applyProtection="1">
      <alignment/>
      <protection/>
    </xf>
    <xf numFmtId="0" fontId="7" fillId="48" borderId="0" xfId="0" applyFont="1" applyFill="1" applyAlignment="1" applyProtection="1">
      <alignment/>
      <protection/>
    </xf>
    <xf numFmtId="0" fontId="23" fillId="0" borderId="0" xfId="0" applyFont="1" applyBorder="1" applyAlignment="1" applyProtection="1">
      <alignment horizontal="right" vertical="top"/>
      <protection/>
    </xf>
    <xf numFmtId="16" fontId="6" fillId="0" borderId="0" xfId="0" applyNumberFormat="1" applyFont="1" applyBorder="1" applyAlignment="1">
      <alignment horizontal="center"/>
    </xf>
    <xf numFmtId="0" fontId="24" fillId="39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11</xdr:row>
      <xdr:rowOff>114300</xdr:rowOff>
    </xdr:from>
    <xdr:to>
      <xdr:col>10</xdr:col>
      <xdr:colOff>9525</xdr:colOff>
      <xdr:row>14</xdr:row>
      <xdr:rowOff>152400</xdr:rowOff>
    </xdr:to>
    <xdr:pic>
      <xdr:nvPicPr>
        <xdr:cNvPr id="1" name="Picture 1" descr="fc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05025"/>
          <a:ext cx="714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0</xdr:colOff>
      <xdr:row>11</xdr:row>
      <xdr:rowOff>152400</xdr:rowOff>
    </xdr:from>
    <xdr:to>
      <xdr:col>72</xdr:col>
      <xdr:colOff>57150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2143125"/>
          <a:ext cx="8191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11</xdr:row>
      <xdr:rowOff>114300</xdr:rowOff>
    </xdr:from>
    <xdr:to>
      <xdr:col>10</xdr:col>
      <xdr:colOff>9525</xdr:colOff>
      <xdr:row>14</xdr:row>
      <xdr:rowOff>152400</xdr:rowOff>
    </xdr:to>
    <xdr:pic>
      <xdr:nvPicPr>
        <xdr:cNvPr id="1" name="Picture 1" descr="fc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05025"/>
          <a:ext cx="714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0</xdr:colOff>
      <xdr:row>11</xdr:row>
      <xdr:rowOff>152400</xdr:rowOff>
    </xdr:from>
    <xdr:to>
      <xdr:col>72</xdr:col>
      <xdr:colOff>57150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2143125"/>
          <a:ext cx="8191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ttborges.com/WINDOWS\Desktop\Feder\00-01\Compet\TOPS\1TOP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juveni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Feder\00-01\Compet\TOPS\1T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\Desktop\fede\competicions\opens\campionats%20d'edats\campionat%20provincial%205-5-12%20lleida\lleida%20vet%2026%20(5-5-1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\Desktop\fede\temporada%2012-13\competici&#243;\opens\open%20andorra\Absolut%20(6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\Desktop\fede\competicions\opens\campionats%20d'edats\campionat%20provincial%205-5-12%20lleida\lleida%20inf%20mas(%205-5-1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ttborges.com/My%20Documents\1T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1TO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ENJAMINS%20(1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\AppData\Local\Microsoft\Windows\Temporary%20Internet%20Files\Content.IE5\JAOBR6R7\BENJAMINS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tlletes"/>
      <sheetName val="Org. Nº. RK"/>
      <sheetName val="Rànquing"/>
      <sheetName val="12 Taules (68)"/>
      <sheetName val="12 Taules(88)"/>
      <sheetName val="1a Fase Individuals Absolut"/>
      <sheetName val="1a Fase Individuals Absolut (2)"/>
      <sheetName val="Imprimir Fase Final Absolut"/>
      <sheetName val="Fase Final Absolut (2)"/>
      <sheetName val="Fase Ind. Fem."/>
      <sheetName val="1a Fase Inf."/>
      <sheetName val="Fase Final Inf."/>
      <sheetName val="Fase Ind. Inf. No. Fed."/>
      <sheetName val="Fase Final Inf. No Fed."/>
      <sheetName val="Individuals Absolut Lleure "/>
    </sheetNames>
    <sheetDataSet>
      <sheetData sheetId="11">
        <row r="11">
          <cell r="E11">
            <v>2</v>
          </cell>
        </row>
        <row r="15">
          <cell r="I15">
            <v>2</v>
          </cell>
        </row>
        <row r="19">
          <cell r="E19">
            <v>0</v>
          </cell>
        </row>
        <row r="23">
          <cell r="M23">
            <v>2</v>
          </cell>
        </row>
        <row r="27">
          <cell r="E27">
            <v>0</v>
          </cell>
        </row>
        <row r="31">
          <cell r="I31">
            <v>0</v>
          </cell>
        </row>
        <row r="35">
          <cell r="E35">
            <v>2</v>
          </cell>
        </row>
        <row r="43">
          <cell r="E43">
            <v>2</v>
          </cell>
        </row>
        <row r="47">
          <cell r="I47">
            <v>1</v>
          </cell>
        </row>
        <row r="51">
          <cell r="E51">
            <v>0</v>
          </cell>
        </row>
        <row r="55">
          <cell r="M55">
            <v>1</v>
          </cell>
        </row>
        <row r="59">
          <cell r="E59">
            <v>1</v>
          </cell>
        </row>
        <row r="63">
          <cell r="I63">
            <v>2</v>
          </cell>
        </row>
        <row r="67">
          <cell r="E67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8 taules"/>
      <sheetName val="Rànquing1"/>
      <sheetName val="Fase Ind. Juv. de12"/>
      <sheetName val="DOBLE Juvenil"/>
    </sheetNames>
    <sheetDataSet>
      <sheetData sheetId="1">
        <row r="1">
          <cell r="G1" t="str">
            <v>VI TORNEIG DEL CIRCUIT DE LA  R. T. A LLEIDA DE LA F C T 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tlletes"/>
      <sheetName val="Org. Nº. RK"/>
      <sheetName val="Rànquing"/>
      <sheetName val="12 Taules (68)"/>
      <sheetName val="12 Taules(88)"/>
      <sheetName val="1a Fase Individuals Absolut"/>
      <sheetName val="1a Fase Individuals Absolut (2)"/>
      <sheetName val="Imprimir Fase Final Absolut"/>
      <sheetName val="Fase Final Absolut (2)"/>
      <sheetName val="Fase Ind. Fem."/>
      <sheetName val="1a Fase Inf."/>
      <sheetName val="Fase Final Inf."/>
      <sheetName val="Fase Ind. Inf. No. Fed."/>
      <sheetName val="Fase Final Inf. No Fed."/>
      <sheetName val="Individuals Absolut Lleure "/>
    </sheetNames>
    <sheetDataSet>
      <sheetData sheetId="11">
        <row r="11">
          <cell r="E11">
            <v>2</v>
          </cell>
        </row>
        <row r="15">
          <cell r="I15">
            <v>2</v>
          </cell>
        </row>
        <row r="19">
          <cell r="E19">
            <v>0</v>
          </cell>
        </row>
        <row r="23">
          <cell r="M23">
            <v>2</v>
          </cell>
        </row>
        <row r="27">
          <cell r="E27">
            <v>0</v>
          </cell>
        </row>
        <row r="31">
          <cell r="I31">
            <v>0</v>
          </cell>
        </row>
        <row r="35">
          <cell r="E35">
            <v>2</v>
          </cell>
        </row>
        <row r="43">
          <cell r="E43">
            <v>2</v>
          </cell>
        </row>
        <row r="47">
          <cell r="I47">
            <v>1</v>
          </cell>
        </row>
        <row r="51">
          <cell r="E51">
            <v>0</v>
          </cell>
        </row>
        <row r="55">
          <cell r="M55">
            <v>1</v>
          </cell>
        </row>
        <row r="59">
          <cell r="E59">
            <v>1</v>
          </cell>
        </row>
        <row r="63">
          <cell r="I63">
            <v>2</v>
          </cell>
        </row>
        <row r="67">
          <cell r="E67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ules (13)"/>
      <sheetName val="Rànquing"/>
      <sheetName val="Fase Ind. vet. "/>
      <sheetName val="Rànquing "/>
      <sheetName val="dob V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4 Taules"/>
      <sheetName val="Inscripcions"/>
      <sheetName val="Fase_grups_ABS"/>
      <sheetName val="Fase Final Absolu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ules (12)"/>
      <sheetName val="Rànquing"/>
      <sheetName val="Fase Ind. Inf. de12"/>
      <sheetName val="dobles IN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E11" t="str">
            <v>OSCAR</v>
          </cell>
        </row>
        <row r="15">
          <cell r="I15" t="str">
            <v>OSCAR</v>
          </cell>
        </row>
        <row r="19">
          <cell r="E19" t="str">
            <v>OSCAR</v>
          </cell>
        </row>
        <row r="23">
          <cell r="M23" t="str">
            <v>OSCAR</v>
          </cell>
        </row>
        <row r="27">
          <cell r="E27" t="str">
            <v>OSCAR</v>
          </cell>
        </row>
        <row r="31">
          <cell r="I31" t="str">
            <v>OSCAR</v>
          </cell>
        </row>
        <row r="35">
          <cell r="E35" t="str">
            <v>OSCAR</v>
          </cell>
        </row>
        <row r="43">
          <cell r="E43" t="str">
            <v>OSCAR</v>
          </cell>
        </row>
        <row r="47">
          <cell r="I47" t="str">
            <v>OSCAR</v>
          </cell>
        </row>
        <row r="51">
          <cell r="E51" t="str">
            <v>OSCAR</v>
          </cell>
        </row>
        <row r="55">
          <cell r="M55" t="str">
            <v>OSCAR</v>
          </cell>
        </row>
        <row r="59">
          <cell r="E59" t="str">
            <v>OSCAR</v>
          </cell>
        </row>
        <row r="63">
          <cell r="I63" t="str">
            <v>OSCAR</v>
          </cell>
        </row>
        <row r="67">
          <cell r="E67" t="str">
            <v>OSCAR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E11" t="str">
            <v>OSCAR</v>
          </cell>
        </row>
        <row r="15">
          <cell r="I15" t="str">
            <v>OSCAR</v>
          </cell>
        </row>
        <row r="19">
          <cell r="E19" t="str">
            <v>OSCAR</v>
          </cell>
        </row>
        <row r="23">
          <cell r="M23" t="str">
            <v>OSCAR</v>
          </cell>
        </row>
        <row r="27">
          <cell r="E27" t="str">
            <v>OSCAR</v>
          </cell>
        </row>
        <row r="31">
          <cell r="I31" t="str">
            <v>OSCAR</v>
          </cell>
        </row>
        <row r="35">
          <cell r="E35" t="str">
            <v>OSCAR</v>
          </cell>
        </row>
        <row r="43">
          <cell r="E43" t="str">
            <v>OSCAR</v>
          </cell>
        </row>
        <row r="47">
          <cell r="I47" t="str">
            <v>OSCAR</v>
          </cell>
        </row>
        <row r="51">
          <cell r="E51" t="str">
            <v>OSCAR</v>
          </cell>
        </row>
        <row r="55">
          <cell r="M55" t="str">
            <v>OSCAR</v>
          </cell>
        </row>
        <row r="59">
          <cell r="E59" t="str">
            <v>OSCAR</v>
          </cell>
        </row>
        <row r="63">
          <cell r="I63" t="str">
            <v>OSCAR</v>
          </cell>
        </row>
        <row r="67">
          <cell r="E67" t="str">
            <v>OSCAR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8 Taules "/>
      <sheetName val="dobles BEN"/>
      <sheetName val="BENJAMINS-1"/>
      <sheetName val="BENJAMINS-2"/>
      <sheetName val="BENJAMINS-3"/>
      <sheetName val="BENJAMINS-4"/>
      <sheetName val="QUADRE FINAL 1 AL 8"/>
      <sheetName val="QUADRE FINAL 9 AL 16"/>
    </sheetNames>
    <sheetDataSet>
      <sheetData sheetId="2">
        <row r="45">
          <cell r="CJ45" t="str">
            <v>3np</v>
          </cell>
          <cell r="CK45" t="str">
            <v>3 - np</v>
          </cell>
          <cell r="CL45" t="str">
            <v>a</v>
          </cell>
        </row>
        <row r="46">
          <cell r="CJ46" t="str">
            <v>30</v>
          </cell>
          <cell r="CK46" t="str">
            <v>3 - 0</v>
          </cell>
          <cell r="CL46" t="str">
            <v>a</v>
          </cell>
        </row>
        <row r="47">
          <cell r="CJ47" t="str">
            <v>31</v>
          </cell>
          <cell r="CK47" t="str">
            <v>3 - 1</v>
          </cell>
          <cell r="CL47" t="str">
            <v>a</v>
          </cell>
        </row>
        <row r="48">
          <cell r="CJ48" t="str">
            <v>32</v>
          </cell>
          <cell r="CK48" t="str">
            <v>3 - 2</v>
          </cell>
          <cell r="CL48" t="str">
            <v>a</v>
          </cell>
        </row>
        <row r="49">
          <cell r="CJ49" t="str">
            <v>np3</v>
          </cell>
          <cell r="CK49" t="str">
            <v>np - 3</v>
          </cell>
          <cell r="CL49" t="str">
            <v>b</v>
          </cell>
        </row>
        <row r="50">
          <cell r="CJ50" t="str">
            <v>03</v>
          </cell>
          <cell r="CK50" t="str">
            <v>0 - 3</v>
          </cell>
          <cell r="CL50" t="str">
            <v>b</v>
          </cell>
        </row>
        <row r="51">
          <cell r="CJ51" t="str">
            <v>13</v>
          </cell>
          <cell r="CK51" t="str">
            <v>1 - 3</v>
          </cell>
          <cell r="CL51" t="str">
            <v>b</v>
          </cell>
        </row>
        <row r="52">
          <cell r="CJ52" t="str">
            <v>23</v>
          </cell>
          <cell r="CK52" t="str">
            <v>2 - 3</v>
          </cell>
          <cell r="CL52" t="str">
            <v>b</v>
          </cell>
        </row>
        <row r="53">
          <cell r="CK53" t="str">
            <v> </v>
          </cell>
          <cell r="CL53" t="str">
            <v> 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ENJAMINS-1"/>
      <sheetName val="BENJAMINS-2"/>
      <sheetName val="BENJAMINS-3"/>
      <sheetName val="BENJAMINS-4"/>
      <sheetName val="QUADRE FINAL 1 AL 8"/>
      <sheetName val="QUADRE FINAL 9 AL 16"/>
      <sheetName val="8 Taules"/>
    </sheetNames>
    <sheetDataSet>
      <sheetData sheetId="0">
        <row r="45">
          <cell r="CJ45" t="str">
            <v>3np</v>
          </cell>
          <cell r="CK45" t="str">
            <v>3 - np</v>
          </cell>
          <cell r="CL45" t="str">
            <v>a</v>
          </cell>
        </row>
        <row r="46">
          <cell r="CJ46" t="str">
            <v>30</v>
          </cell>
          <cell r="CK46" t="str">
            <v>3 - 0</v>
          </cell>
          <cell r="CL46" t="str">
            <v>a</v>
          </cell>
        </row>
        <row r="47">
          <cell r="CJ47" t="str">
            <v>31</v>
          </cell>
          <cell r="CK47" t="str">
            <v>3 - 1</v>
          </cell>
          <cell r="CL47" t="str">
            <v>a</v>
          </cell>
        </row>
        <row r="48">
          <cell r="CJ48" t="str">
            <v>32</v>
          </cell>
          <cell r="CK48" t="str">
            <v>3 - 2</v>
          </cell>
          <cell r="CL48" t="str">
            <v>a</v>
          </cell>
        </row>
        <row r="49">
          <cell r="CJ49" t="str">
            <v>np3</v>
          </cell>
          <cell r="CK49" t="str">
            <v>np - 3</v>
          </cell>
          <cell r="CL49" t="str">
            <v>b</v>
          </cell>
        </row>
        <row r="50">
          <cell r="CJ50" t="str">
            <v>03</v>
          </cell>
          <cell r="CK50" t="str">
            <v>0 - 3</v>
          </cell>
          <cell r="CL50" t="str">
            <v>b</v>
          </cell>
        </row>
        <row r="51">
          <cell r="CJ51" t="str">
            <v>13</v>
          </cell>
          <cell r="CK51" t="str">
            <v>1 - 3</v>
          </cell>
          <cell r="CL51" t="str">
            <v>b</v>
          </cell>
        </row>
        <row r="52">
          <cell r="CJ52" t="str">
            <v>23</v>
          </cell>
          <cell r="CK52" t="str">
            <v>2 - 3</v>
          </cell>
          <cell r="CL52" t="str">
            <v>b</v>
          </cell>
        </row>
        <row r="53">
          <cell r="CK53" t="str">
            <v> </v>
          </cell>
          <cell r="CL53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015"/>
  <sheetViews>
    <sheetView workbookViewId="0" topLeftCell="A4">
      <selection activeCell="C14" sqref="C14:F14"/>
    </sheetView>
  </sheetViews>
  <sheetFormatPr defaultColWidth="11.421875" defaultRowHeight="12.75"/>
  <cols>
    <col min="1" max="1" width="6.421875" style="0" customWidth="1"/>
    <col min="2" max="2" width="10.421875" style="0" customWidth="1"/>
    <col min="3" max="4" width="17.8515625" style="0" customWidth="1"/>
    <col min="5" max="5" width="17.140625" style="0" customWidth="1"/>
    <col min="6" max="6" width="16.140625" style="0" customWidth="1"/>
    <col min="7" max="7" width="15.7109375" style="0" customWidth="1"/>
    <col min="8" max="8" width="16.421875" style="0" customWidth="1"/>
    <col min="9" max="9" width="16.28125" style="0" customWidth="1"/>
    <col min="10" max="14" width="16.7109375" style="0" customWidth="1"/>
    <col min="15" max="16" width="17.8515625" style="0" customWidth="1"/>
    <col min="17" max="17" width="17.28125" style="0" customWidth="1"/>
    <col min="18" max="18" width="16.7109375" style="0" customWidth="1"/>
  </cols>
  <sheetData>
    <row r="1" spans="2:10" ht="15.75" customHeight="1">
      <c r="B1" s="99"/>
      <c r="C1" s="99"/>
      <c r="D1" s="99"/>
      <c r="E1" s="99"/>
      <c r="F1" s="99"/>
      <c r="G1" s="99"/>
      <c r="H1" s="99"/>
      <c r="I1" s="99"/>
      <c r="J1" s="99"/>
    </row>
    <row r="2" spans="2:10" ht="24" customHeight="1">
      <c r="B2" s="99"/>
      <c r="C2" s="99"/>
      <c r="D2" s="99"/>
      <c r="E2" s="100" t="s">
        <v>135</v>
      </c>
      <c r="F2" s="100"/>
      <c r="G2" s="99"/>
      <c r="H2" s="99"/>
      <c r="I2" s="99"/>
      <c r="J2" s="99"/>
    </row>
    <row r="3" spans="7:10" ht="12.75">
      <c r="G3" s="106"/>
      <c r="H3" s="106"/>
      <c r="I3" s="106"/>
      <c r="J3" s="106"/>
    </row>
    <row r="4" spans="1:11" ht="13.5" thickBot="1">
      <c r="A4" s="43" t="s">
        <v>113</v>
      </c>
      <c r="B4" s="43"/>
      <c r="C4" s="45" t="s">
        <v>114</v>
      </c>
      <c r="D4" s="45" t="s">
        <v>115</v>
      </c>
      <c r="E4" s="45" t="s">
        <v>116</v>
      </c>
      <c r="F4" s="45" t="s">
        <v>117</v>
      </c>
      <c r="G4" s="107" t="s">
        <v>118</v>
      </c>
      <c r="H4" s="107" t="s">
        <v>119</v>
      </c>
      <c r="I4" s="107" t="s">
        <v>120</v>
      </c>
      <c r="J4" s="107" t="s">
        <v>121</v>
      </c>
      <c r="K4" s="107" t="s">
        <v>153</v>
      </c>
    </row>
    <row r="5" spans="1:10" ht="15.75" customHeight="1">
      <c r="A5" s="101">
        <v>0.375</v>
      </c>
      <c r="B5" s="101">
        <v>0.3888888888888889</v>
      </c>
      <c r="C5" s="132" t="s">
        <v>172</v>
      </c>
      <c r="D5" s="133" t="s">
        <v>173</v>
      </c>
      <c r="E5" s="133" t="s">
        <v>174</v>
      </c>
      <c r="F5" s="134" t="s">
        <v>175</v>
      </c>
      <c r="G5" s="108" t="s">
        <v>160</v>
      </c>
      <c r="H5" s="108" t="s">
        <v>161</v>
      </c>
      <c r="I5" s="108" t="s">
        <v>162</v>
      </c>
      <c r="J5" s="108" t="s">
        <v>163</v>
      </c>
    </row>
    <row r="6" spans="1:10" ht="15.75" customHeight="1">
      <c r="A6" s="101">
        <v>0.3888888888888889</v>
      </c>
      <c r="B6" s="101">
        <v>0.40277777777777773</v>
      </c>
      <c r="C6" s="135" t="s">
        <v>172</v>
      </c>
      <c r="D6" s="136" t="s">
        <v>173</v>
      </c>
      <c r="E6" s="136" t="s">
        <v>176</v>
      </c>
      <c r="F6" s="137" t="s">
        <v>175</v>
      </c>
      <c r="G6" s="108" t="s">
        <v>160</v>
      </c>
      <c r="H6" s="108" t="s">
        <v>161</v>
      </c>
      <c r="I6" s="108" t="s">
        <v>162</v>
      </c>
      <c r="J6" s="108" t="s">
        <v>163</v>
      </c>
    </row>
    <row r="7" spans="1:10" ht="15.75" customHeight="1">
      <c r="A7" s="101">
        <v>0.40277777777777773</v>
      </c>
      <c r="B7" s="101">
        <v>0.4166666666666667</v>
      </c>
      <c r="C7" s="135" t="s">
        <v>172</v>
      </c>
      <c r="D7" s="136" t="s">
        <v>173</v>
      </c>
      <c r="E7" s="136" t="s">
        <v>174</v>
      </c>
      <c r="F7" s="137" t="s">
        <v>175</v>
      </c>
      <c r="G7" s="108" t="s">
        <v>160</v>
      </c>
      <c r="H7" s="108" t="s">
        <v>161</v>
      </c>
      <c r="I7" s="108" t="s">
        <v>162</v>
      </c>
      <c r="J7" s="108" t="s">
        <v>163</v>
      </c>
    </row>
    <row r="8" spans="1:10" ht="15.75" customHeight="1">
      <c r="A8" s="101">
        <v>0.4166666666666667</v>
      </c>
      <c r="B8" s="101">
        <v>0.4305555555555556</v>
      </c>
      <c r="C8" s="135" t="s">
        <v>177</v>
      </c>
      <c r="D8" s="136" t="s">
        <v>177</v>
      </c>
      <c r="E8" s="136" t="s">
        <v>177</v>
      </c>
      <c r="F8" s="137" t="s">
        <v>177</v>
      </c>
      <c r="G8" s="108" t="s">
        <v>160</v>
      </c>
      <c r="H8" s="108" t="s">
        <v>161</v>
      </c>
      <c r="I8" s="108" t="s">
        <v>162</v>
      </c>
      <c r="J8" s="108" t="s">
        <v>163</v>
      </c>
    </row>
    <row r="9" spans="1:10" ht="16.5" customHeight="1">
      <c r="A9" s="101">
        <v>0.4305555555555556</v>
      </c>
      <c r="B9" s="101">
        <v>0.4444444444444444</v>
      </c>
      <c r="C9" s="138" t="s">
        <v>178</v>
      </c>
      <c r="D9" s="139" t="s">
        <v>178</v>
      </c>
      <c r="E9" s="140"/>
      <c r="F9" s="141"/>
      <c r="G9" s="108" t="s">
        <v>160</v>
      </c>
      <c r="H9" s="108" t="s">
        <v>161</v>
      </c>
      <c r="I9" s="108" t="s">
        <v>162</v>
      </c>
      <c r="J9" s="108" t="s">
        <v>163</v>
      </c>
    </row>
    <row r="10" spans="1:10" ht="15.75" customHeight="1">
      <c r="A10" s="101">
        <v>0.4444444444444444</v>
      </c>
      <c r="B10" s="101">
        <v>0.4583333333333333</v>
      </c>
      <c r="C10" s="135" t="s">
        <v>179</v>
      </c>
      <c r="D10" s="136" t="s">
        <v>180</v>
      </c>
      <c r="E10" s="136" t="s">
        <v>181</v>
      </c>
      <c r="F10" s="137" t="s">
        <v>181</v>
      </c>
      <c r="G10" s="126" t="s">
        <v>164</v>
      </c>
      <c r="H10" s="126" t="s">
        <v>164</v>
      </c>
      <c r="I10" s="126" t="s">
        <v>164</v>
      </c>
      <c r="J10" s="126" t="s">
        <v>164</v>
      </c>
    </row>
    <row r="11" spans="1:10" ht="18" customHeight="1">
      <c r="A11" s="101">
        <v>0.4583333333333333</v>
      </c>
      <c r="B11" s="101">
        <v>0.47222222222222227</v>
      </c>
      <c r="C11" s="138" t="s">
        <v>182</v>
      </c>
      <c r="D11" s="139" t="s">
        <v>182</v>
      </c>
      <c r="E11" s="139" t="s">
        <v>183</v>
      </c>
      <c r="F11" s="142" t="s">
        <v>183</v>
      </c>
      <c r="G11" s="128" t="s">
        <v>150</v>
      </c>
      <c r="H11" s="127"/>
      <c r="I11" s="127"/>
      <c r="J11" s="127"/>
    </row>
    <row r="12" spans="1:10" ht="15.75" customHeight="1">
      <c r="A12" s="101">
        <v>0.47222222222222227</v>
      </c>
      <c r="B12" s="101">
        <v>0.4861111111111111</v>
      </c>
      <c r="C12" s="143" t="s">
        <v>184</v>
      </c>
      <c r="D12" s="144" t="s">
        <v>185</v>
      </c>
      <c r="E12" s="145"/>
      <c r="F12" s="146"/>
      <c r="G12" s="127" t="s">
        <v>165</v>
      </c>
      <c r="H12" s="127" t="s">
        <v>165</v>
      </c>
      <c r="I12" s="127" t="s">
        <v>165</v>
      </c>
      <c r="J12" s="127" t="s">
        <v>165</v>
      </c>
    </row>
    <row r="13" spans="1:10" ht="15.75" customHeight="1">
      <c r="A13" s="101">
        <v>0.4861111111111111</v>
      </c>
      <c r="B13" s="101">
        <v>0.5</v>
      </c>
      <c r="C13" s="138" t="s">
        <v>186</v>
      </c>
      <c r="D13" s="139" t="s">
        <v>187</v>
      </c>
      <c r="E13" s="139" t="s">
        <v>188</v>
      </c>
      <c r="F13" s="146"/>
      <c r="G13" s="129" t="s">
        <v>166</v>
      </c>
      <c r="H13" s="129" t="s">
        <v>166</v>
      </c>
      <c r="I13" s="126"/>
      <c r="J13" s="126"/>
    </row>
    <row r="14" spans="1:10" ht="15.75" customHeight="1">
      <c r="A14" s="101">
        <v>0.5</v>
      </c>
      <c r="B14" s="101">
        <v>0.513888888888889</v>
      </c>
      <c r="C14" s="135" t="s">
        <v>189</v>
      </c>
      <c r="D14" s="136" t="s">
        <v>190</v>
      </c>
      <c r="E14" s="136" t="s">
        <v>191</v>
      </c>
      <c r="F14" s="147" t="s">
        <v>192</v>
      </c>
      <c r="G14" s="129" t="s">
        <v>151</v>
      </c>
      <c r="H14" s="129" t="s">
        <v>152</v>
      </c>
      <c r="I14" s="127"/>
      <c r="J14" s="126"/>
    </row>
    <row r="15" spans="1:12" ht="15.75" customHeight="1">
      <c r="A15" s="101">
        <v>0.513888888888889</v>
      </c>
      <c r="B15" s="101">
        <v>0.5277777777777778</v>
      </c>
      <c r="C15" s="148"/>
      <c r="D15" s="140"/>
      <c r="E15" s="140"/>
      <c r="F15" s="146"/>
      <c r="G15" s="127" t="s">
        <v>171</v>
      </c>
      <c r="H15" s="127" t="s">
        <v>170</v>
      </c>
      <c r="I15" s="127" t="s">
        <v>168</v>
      </c>
      <c r="J15" s="127" t="s">
        <v>169</v>
      </c>
      <c r="K15" s="127" t="s">
        <v>167</v>
      </c>
      <c r="L15" t="s">
        <v>81</v>
      </c>
    </row>
    <row r="16" spans="1:10" ht="15.75" customHeight="1">
      <c r="A16" s="101">
        <v>0.5277777777777778</v>
      </c>
      <c r="B16" s="101">
        <v>0.5416666666666666</v>
      </c>
      <c r="C16" s="149"/>
      <c r="D16" s="140"/>
      <c r="E16" s="140"/>
      <c r="F16" s="146"/>
      <c r="G16" s="126"/>
      <c r="H16" s="126"/>
      <c r="I16" s="126"/>
      <c r="J16" s="126"/>
    </row>
    <row r="17" spans="1:10" ht="15.75" customHeight="1">
      <c r="A17" s="101">
        <v>0.5416666666666666</v>
      </c>
      <c r="B17" s="101">
        <v>0.5555555555555556</v>
      </c>
      <c r="C17" s="150"/>
      <c r="D17" s="151"/>
      <c r="E17" s="151"/>
      <c r="F17" s="146"/>
      <c r="G17" s="127"/>
      <c r="H17" s="127"/>
      <c r="I17" s="127"/>
      <c r="J17" s="127"/>
    </row>
    <row r="18" spans="1:10" ht="15.75" customHeight="1">
      <c r="A18" s="101">
        <v>0.5555555555555556</v>
      </c>
      <c r="B18" s="101">
        <v>0.5694444444444444</v>
      </c>
      <c r="C18" s="150"/>
      <c r="D18" s="151"/>
      <c r="E18" s="151"/>
      <c r="F18" s="152"/>
      <c r="G18" s="127"/>
      <c r="H18" s="127"/>
      <c r="I18" s="126"/>
      <c r="J18" s="126"/>
    </row>
    <row r="19" spans="1:10" ht="15.75" customHeight="1" thickBot="1">
      <c r="A19" s="101">
        <v>0.5694444444444444</v>
      </c>
      <c r="B19" s="101">
        <v>0.5833333333333334</v>
      </c>
      <c r="C19" s="153"/>
      <c r="D19" s="154"/>
      <c r="E19" s="154"/>
      <c r="F19" s="155"/>
      <c r="G19" s="127"/>
      <c r="H19" s="127"/>
      <c r="I19" s="126"/>
      <c r="J19" s="126"/>
    </row>
    <row r="20" spans="1:10" ht="15.75" customHeight="1">
      <c r="A20" s="101"/>
      <c r="B20" s="101"/>
      <c r="G20" s="106"/>
      <c r="H20" s="106"/>
      <c r="I20" s="106"/>
      <c r="J20" s="106"/>
    </row>
    <row r="21" spans="3:10" ht="15.75" customHeight="1">
      <c r="C21" s="109"/>
      <c r="D21" s="109"/>
      <c r="E21" s="104"/>
      <c r="F21" s="104"/>
      <c r="G21" s="105"/>
      <c r="H21" s="105"/>
      <c r="I21" s="105"/>
      <c r="J21" s="105"/>
    </row>
    <row r="22" ht="15.75" customHeight="1">
      <c r="F22" s="112"/>
    </row>
    <row r="23" spans="3:6" ht="15.75" customHeight="1">
      <c r="C23" s="111"/>
      <c r="D23" s="111"/>
      <c r="E23" s="110"/>
      <c r="F23" s="110"/>
    </row>
    <row r="24" spans="3:6" ht="15.75" customHeight="1">
      <c r="C24" s="110"/>
      <c r="D24" s="110"/>
      <c r="E24" s="110"/>
      <c r="F24" s="110"/>
    </row>
    <row r="25" spans="3:6" ht="15.75" customHeight="1">
      <c r="C25" s="110"/>
      <c r="D25" s="110"/>
      <c r="E25" s="110"/>
      <c r="F25" s="110"/>
    </row>
    <row r="26" spans="3:6" ht="15.75" customHeight="1">
      <c r="C26" s="111"/>
      <c r="D26" s="111"/>
      <c r="E26" s="110"/>
      <c r="F26" s="110"/>
    </row>
    <row r="27" ht="15.75" customHeight="1"/>
    <row r="28" ht="15.75" customHeight="1">
      <c r="L28" s="99"/>
    </row>
    <row r="29" ht="18.75" customHeight="1"/>
    <row r="30" ht="18.75" customHeight="1"/>
    <row r="31" ht="21" customHeight="1"/>
    <row r="32" ht="12.75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9" spans="1:82" s="102" customFormat="1" ht="14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</row>
    <row r="50" spans="1:82" s="102" customFormat="1" ht="14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</row>
    <row r="51" spans="1:82" s="102" customFormat="1" ht="14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</row>
    <row r="52" spans="1:82" s="102" customFormat="1" ht="14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</row>
    <row r="53" spans="1:82" s="102" customFormat="1" ht="14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</row>
    <row r="54" spans="1:82" s="102" customFormat="1" ht="14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</row>
    <row r="55" spans="1:82" s="102" customFormat="1" ht="14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</row>
    <row r="56" spans="1:82" s="102" customFormat="1" ht="14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</row>
    <row r="57" spans="1:82" s="102" customFormat="1" ht="14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</row>
    <row r="58" spans="1:82" s="102" customFormat="1" ht="14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</row>
    <row r="59" spans="1:82" s="102" customFormat="1" ht="14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</row>
    <row r="60" spans="1:82" s="102" customFormat="1" ht="14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</row>
    <row r="61" spans="1:82" s="102" customFormat="1" ht="14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</row>
    <row r="62" spans="1:82" s="102" customFormat="1" ht="14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</row>
    <row r="63" spans="1:82" s="102" customFormat="1" ht="14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</row>
    <row r="64" spans="1:82" s="102" customFormat="1" ht="14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</row>
    <row r="65" spans="1:82" s="102" customFormat="1" ht="14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</row>
    <row r="66" spans="1:82" s="102" customFormat="1" ht="14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</row>
    <row r="67" spans="1:82" s="102" customFormat="1" ht="14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</row>
    <row r="68" spans="1:82" s="102" customFormat="1" ht="14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</row>
    <row r="69" spans="1:82" s="102" customFormat="1" ht="14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</row>
    <row r="70" spans="1:82" s="102" customFormat="1" ht="14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</row>
    <row r="71" spans="1:82" s="102" customFormat="1" ht="14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</row>
    <row r="72" spans="1:82" s="102" customFormat="1" ht="14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</row>
    <row r="73" spans="1:82" s="102" customFormat="1" ht="14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</row>
    <row r="74" spans="1:82" s="102" customFormat="1" ht="14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</row>
    <row r="75" spans="1:82" s="102" customFormat="1" ht="14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</row>
    <row r="76" spans="1:82" s="102" customFormat="1" ht="14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</row>
    <row r="77" spans="1:82" s="102" customFormat="1" ht="14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</row>
    <row r="78" spans="1:82" s="102" customFormat="1" ht="14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</row>
    <row r="79" spans="1:82" s="102" customFormat="1" ht="14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</row>
    <row r="80" spans="1:82" s="102" customFormat="1" ht="14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</row>
    <row r="81" spans="1:82" s="102" customFormat="1" ht="14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</row>
    <row r="82" spans="1:82" s="102" customFormat="1" ht="14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</row>
    <row r="83" spans="1:82" s="102" customFormat="1" ht="14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</row>
    <row r="84" spans="1:82" s="102" customFormat="1" ht="14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</row>
    <row r="85" spans="1:82" s="102" customFormat="1" ht="14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</row>
    <row r="86" spans="1:82" s="102" customFormat="1" ht="14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</row>
    <row r="87" spans="1:82" s="102" customFormat="1" ht="14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</row>
    <row r="88" spans="1:82" s="102" customFormat="1" ht="14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</row>
    <row r="89" spans="1:82" s="102" customFormat="1" ht="14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</row>
    <row r="90" spans="1:82" s="102" customFormat="1" ht="14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</row>
    <row r="91" spans="1:82" s="102" customFormat="1" ht="14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</row>
    <row r="92" spans="1:82" s="102" customFormat="1" ht="14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</row>
    <row r="93" spans="1:82" s="102" customFormat="1" ht="14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</row>
    <row r="94" spans="1:82" s="102" customFormat="1" ht="14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</row>
    <row r="95" spans="1:82" s="102" customFormat="1" ht="14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</row>
    <row r="96" spans="1:82" s="102" customFormat="1" ht="14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</row>
    <row r="97" spans="1:82" s="102" customFormat="1" ht="14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</row>
    <row r="98" spans="1:82" s="102" customFormat="1" ht="14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</row>
    <row r="99" spans="1:82" s="102" customFormat="1" ht="14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</row>
    <row r="100" spans="1:82" s="102" customFormat="1" ht="14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</row>
    <row r="101" spans="1:82" s="102" customFormat="1" ht="14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</row>
    <row r="102" spans="1:82" s="102" customFormat="1" ht="14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</row>
    <row r="103" spans="1:82" s="102" customFormat="1" ht="14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</row>
    <row r="104" spans="1:82" s="102" customFormat="1" ht="14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</row>
    <row r="105" spans="1:82" s="102" customFormat="1" ht="14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</row>
    <row r="106" spans="1:82" s="102" customFormat="1" ht="14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</row>
    <row r="107" spans="1:82" s="102" customFormat="1" ht="14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</row>
    <row r="108" spans="1:82" s="102" customFormat="1" ht="14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</row>
    <row r="109" spans="1:82" s="102" customFormat="1" ht="14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</row>
    <row r="110" spans="1:82" s="102" customFormat="1" ht="14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</row>
    <row r="111" spans="1:82" s="102" customFormat="1" ht="14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</row>
    <row r="112" spans="1:82" s="102" customFormat="1" ht="14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</row>
    <row r="113" spans="1:82" s="102" customFormat="1" ht="14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</row>
    <row r="114" spans="1:82" s="102" customFormat="1" ht="14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</row>
    <row r="115" spans="1:82" s="102" customFormat="1" ht="14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</row>
    <row r="116" spans="1:82" s="102" customFormat="1" ht="14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</row>
    <row r="117" spans="1:82" s="102" customFormat="1" ht="14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</row>
    <row r="118" spans="1:82" s="102" customFormat="1" ht="14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</row>
    <row r="119" spans="1:82" s="102" customFormat="1" ht="14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</row>
    <row r="120" spans="1:82" s="102" customFormat="1" ht="14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</row>
    <row r="121" spans="1:82" s="102" customFormat="1" ht="14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</row>
    <row r="122" spans="1:82" s="102" customFormat="1" ht="14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</row>
    <row r="123" spans="1:82" s="102" customFormat="1" ht="14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</row>
    <row r="124" spans="1:82" s="102" customFormat="1" ht="14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</row>
    <row r="125" spans="1:82" s="102" customFormat="1" ht="14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</row>
    <row r="126" spans="1:82" s="102" customFormat="1" ht="14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</row>
    <row r="127" spans="1:82" s="102" customFormat="1" ht="14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</row>
    <row r="128" spans="1:82" s="102" customFormat="1" ht="14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</row>
    <row r="129" spans="1:82" s="102" customFormat="1" ht="14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</row>
    <row r="130" spans="1:82" s="102" customFormat="1" ht="14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</row>
    <row r="131" spans="1:82" s="102" customFormat="1" ht="14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</row>
    <row r="132" spans="1:82" s="102" customFormat="1" ht="14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</row>
    <row r="133" spans="1:82" s="102" customFormat="1" ht="14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</row>
    <row r="134" spans="1:82" s="102" customFormat="1" ht="14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</row>
    <row r="135" spans="1:82" s="102" customFormat="1" ht="14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</row>
    <row r="136" spans="1:82" s="102" customFormat="1" ht="14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</row>
    <row r="137" spans="1:82" s="102" customFormat="1" ht="14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</row>
    <row r="138" spans="1:82" s="102" customFormat="1" ht="14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</row>
    <row r="139" spans="1:82" s="102" customFormat="1" ht="14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</row>
    <row r="140" spans="1:82" s="102" customFormat="1" ht="14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</row>
    <row r="141" spans="1:82" s="102" customFormat="1" ht="14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</row>
    <row r="142" spans="1:82" s="102" customFormat="1" ht="14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</row>
    <row r="143" spans="1:82" s="102" customFormat="1" ht="14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</row>
    <row r="144" spans="1:82" s="102" customFormat="1" ht="14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</row>
    <row r="145" spans="1:82" s="102" customFormat="1" ht="14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</row>
    <row r="146" spans="1:82" s="102" customFormat="1" ht="14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</row>
    <row r="147" spans="1:82" s="102" customFormat="1" ht="14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</row>
    <row r="148" spans="1:82" s="102" customFormat="1" ht="14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</row>
    <row r="149" spans="1:82" s="102" customFormat="1" ht="14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</row>
    <row r="150" spans="1:82" s="102" customFormat="1" ht="14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</row>
    <row r="151" spans="1:82" s="102" customFormat="1" ht="14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</row>
    <row r="152" spans="1:82" s="102" customFormat="1" ht="14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</row>
    <row r="153" spans="1:82" s="102" customFormat="1" ht="14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</row>
    <row r="154" spans="1:82" s="102" customFormat="1" ht="14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</row>
    <row r="155" spans="1:82" s="102" customFormat="1" ht="14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</row>
    <row r="156" spans="1:82" s="102" customFormat="1" ht="14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</row>
    <row r="157" spans="1:82" s="102" customFormat="1" ht="14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</row>
    <row r="158" spans="1:82" s="102" customFormat="1" ht="14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</row>
    <row r="159" spans="1:82" s="102" customFormat="1" ht="14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</row>
    <row r="160" spans="1:82" s="102" customFormat="1" ht="14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</row>
    <row r="161" spans="1:82" s="102" customFormat="1" ht="14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</row>
    <row r="162" spans="1:82" s="102" customFormat="1" ht="14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</row>
    <row r="163" spans="1:82" s="102" customFormat="1" ht="14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</row>
    <row r="164" spans="1:82" s="102" customFormat="1" ht="14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</row>
    <row r="165" spans="1:82" s="102" customFormat="1" ht="14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</row>
    <row r="166" spans="1:82" s="102" customFormat="1" ht="14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</row>
    <row r="167" spans="1:82" s="102" customFormat="1" ht="14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</row>
    <row r="168" spans="1:82" s="102" customFormat="1" ht="14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</row>
    <row r="169" spans="1:82" s="102" customFormat="1" ht="14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</row>
    <row r="170" spans="1:82" s="102" customFormat="1" ht="14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</row>
    <row r="171" spans="1:82" s="102" customFormat="1" ht="14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</row>
    <row r="172" spans="1:82" s="102" customFormat="1" ht="14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</row>
    <row r="173" spans="1:82" s="102" customFormat="1" ht="14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</row>
    <row r="174" spans="1:82" s="102" customFormat="1" ht="14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</row>
    <row r="175" spans="1:82" s="102" customFormat="1" ht="14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</row>
    <row r="176" spans="1:82" s="102" customFormat="1" ht="14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</row>
    <row r="177" spans="1:82" s="102" customFormat="1" ht="14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</row>
    <row r="178" spans="1:82" s="102" customFormat="1" ht="14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</row>
    <row r="179" spans="1:82" s="102" customFormat="1" ht="14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</row>
    <row r="180" spans="1:82" s="102" customFormat="1" ht="14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</row>
    <row r="181" spans="1:82" s="102" customFormat="1" ht="14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</row>
    <row r="182" spans="1:82" s="102" customFormat="1" ht="14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</row>
    <row r="183" spans="1:82" s="102" customFormat="1" ht="14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</row>
    <row r="184" spans="1:82" s="102" customFormat="1" ht="14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</row>
    <row r="185" spans="1:82" s="102" customFormat="1" ht="14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</row>
    <row r="186" spans="1:82" s="102" customFormat="1" ht="14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</row>
    <row r="187" spans="1:82" s="102" customFormat="1" ht="14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</row>
    <row r="188" spans="1:82" s="102" customFormat="1" ht="14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</row>
    <row r="189" spans="1:82" s="102" customFormat="1" ht="14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</row>
    <row r="190" spans="1:82" s="102" customFormat="1" ht="14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</row>
    <row r="191" spans="1:82" s="102" customFormat="1" ht="14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</row>
    <row r="192" spans="1:82" s="102" customFormat="1" ht="14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</row>
    <row r="193" spans="1:82" s="102" customFormat="1" ht="14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</row>
    <row r="194" spans="1:82" s="102" customFormat="1" ht="14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</row>
    <row r="195" spans="1:82" s="102" customFormat="1" ht="14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</row>
    <row r="196" spans="1:82" s="102" customFormat="1" ht="14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</row>
    <row r="197" spans="1:82" s="102" customFormat="1" ht="14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</row>
    <row r="198" spans="1:82" s="102" customFormat="1" ht="14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</row>
    <row r="199" spans="1:82" s="102" customFormat="1" ht="14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</row>
    <row r="200" spans="1:82" s="102" customFormat="1" ht="14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</row>
    <row r="201" spans="1:82" s="102" customFormat="1" ht="14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</row>
    <row r="202" spans="1:82" s="102" customFormat="1" ht="14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</row>
    <row r="203" spans="1:82" s="102" customFormat="1" ht="14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</row>
    <row r="204" spans="1:82" s="102" customFormat="1" ht="14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</row>
    <row r="205" spans="1:82" s="102" customFormat="1" ht="14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</row>
    <row r="206" spans="1:82" s="102" customFormat="1" ht="14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</row>
    <row r="207" spans="1:82" s="102" customFormat="1" ht="14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</row>
    <row r="208" spans="1:82" s="102" customFormat="1" ht="14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</row>
    <row r="209" spans="1:82" s="102" customFormat="1" ht="14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</row>
    <row r="210" spans="1:82" s="102" customFormat="1" ht="14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</row>
    <row r="211" spans="1:82" s="102" customFormat="1" ht="14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</row>
    <row r="212" spans="1:82" s="102" customFormat="1" ht="14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</row>
    <row r="213" spans="1:82" s="102" customFormat="1" ht="14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</row>
    <row r="214" spans="1:82" s="102" customFormat="1" ht="14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</row>
    <row r="215" spans="1:82" s="102" customFormat="1" ht="14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</row>
    <row r="216" spans="1:82" s="102" customFormat="1" ht="14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</row>
    <row r="217" spans="1:82" s="102" customFormat="1" ht="14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</row>
    <row r="218" spans="1:82" s="102" customFormat="1" ht="14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</row>
    <row r="219" spans="1:82" s="102" customFormat="1" ht="14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</row>
    <row r="220" spans="1:82" s="102" customFormat="1" ht="14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</row>
    <row r="221" spans="1:82" s="102" customFormat="1" ht="14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</row>
    <row r="222" spans="1:82" s="102" customFormat="1" ht="14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</row>
    <row r="223" spans="1:82" s="102" customFormat="1" ht="14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</row>
    <row r="224" spans="1:82" s="102" customFormat="1" ht="14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</row>
    <row r="225" spans="1:82" s="102" customFormat="1" ht="14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</row>
    <row r="226" spans="1:82" s="102" customFormat="1" ht="14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</row>
    <row r="227" spans="1:82" s="102" customFormat="1" ht="14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</row>
    <row r="228" spans="1:82" s="102" customFormat="1" ht="14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</row>
    <row r="229" spans="1:82" s="102" customFormat="1" ht="14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</row>
    <row r="230" spans="1:82" s="102" customFormat="1" ht="14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</row>
    <row r="231" spans="1:82" s="102" customFormat="1" ht="14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</row>
    <row r="232" spans="1:82" s="102" customFormat="1" ht="14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</row>
    <row r="233" spans="1:82" s="102" customFormat="1" ht="14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</row>
    <row r="234" spans="1:82" s="102" customFormat="1" ht="14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</row>
    <row r="235" spans="1:82" s="102" customFormat="1" ht="14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</row>
    <row r="236" spans="1:82" s="102" customFormat="1" ht="14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</row>
    <row r="237" spans="1:82" s="102" customFormat="1" ht="14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</row>
    <row r="238" spans="1:82" s="102" customFormat="1" ht="14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</row>
    <row r="239" spans="1:82" s="102" customFormat="1" ht="14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</row>
    <row r="240" spans="1:82" s="102" customFormat="1" ht="14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</row>
    <row r="241" spans="1:82" s="102" customFormat="1" ht="14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</row>
    <row r="242" spans="1:82" s="102" customFormat="1" ht="14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</row>
    <row r="243" spans="1:82" s="102" customFormat="1" ht="14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</row>
    <row r="244" spans="1:82" s="102" customFormat="1" ht="14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</row>
    <row r="245" spans="1:82" s="102" customFormat="1" ht="14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</row>
    <row r="246" spans="1:82" s="102" customFormat="1" ht="14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</row>
    <row r="247" spans="1:82" s="102" customFormat="1" ht="14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</row>
    <row r="248" spans="1:82" s="102" customFormat="1" ht="14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</row>
    <row r="249" spans="1:82" s="102" customFormat="1" ht="14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</row>
    <row r="250" spans="1:82" s="102" customFormat="1" ht="14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</row>
    <row r="251" spans="1:82" s="102" customFormat="1" ht="14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</row>
    <row r="252" spans="1:82" s="102" customFormat="1" ht="14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</row>
    <row r="253" spans="1:82" s="102" customFormat="1" ht="14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</row>
    <row r="254" spans="1:82" s="102" customFormat="1" ht="14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</row>
    <row r="255" spans="1:82" s="102" customFormat="1" ht="14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</row>
    <row r="256" spans="1:82" s="102" customFormat="1" ht="14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</row>
    <row r="257" spans="1:82" s="102" customFormat="1" ht="14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</row>
    <row r="258" spans="1:82" s="102" customFormat="1" ht="14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</row>
    <row r="259" spans="1:82" s="102" customFormat="1" ht="14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</row>
    <row r="260" spans="1:82" s="102" customFormat="1" ht="14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</row>
    <row r="261" spans="1:82" s="102" customFormat="1" ht="14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</row>
    <row r="262" spans="1:82" s="102" customFormat="1" ht="14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</row>
    <row r="263" spans="1:82" s="102" customFormat="1" ht="14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</row>
    <row r="264" spans="1:82" s="102" customFormat="1" ht="14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</row>
    <row r="265" spans="1:82" s="102" customFormat="1" ht="14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</row>
    <row r="266" spans="1:82" s="102" customFormat="1" ht="14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</row>
    <row r="267" spans="1:82" s="102" customFormat="1" ht="14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</row>
    <row r="268" spans="1:82" s="102" customFormat="1" ht="14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</row>
    <row r="269" spans="1:82" s="102" customFormat="1" ht="14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</row>
    <row r="270" spans="1:82" s="102" customFormat="1" ht="14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</row>
    <row r="271" spans="1:82" s="102" customFormat="1" ht="14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</row>
    <row r="272" spans="1:82" s="102" customFormat="1" ht="14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</row>
    <row r="273" spans="1:82" s="102" customFormat="1" ht="14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</row>
    <row r="274" spans="1:82" s="102" customFormat="1" ht="14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</row>
    <row r="275" spans="1:82" s="102" customFormat="1" ht="14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</row>
    <row r="276" spans="1:82" s="102" customFormat="1" ht="14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</row>
    <row r="277" spans="1:82" s="102" customFormat="1" ht="14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</row>
    <row r="278" spans="1:82" s="102" customFormat="1" ht="14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</row>
    <row r="279" spans="1:82" s="102" customFormat="1" ht="14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</row>
    <row r="280" spans="1:82" s="102" customFormat="1" ht="14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</row>
    <row r="281" spans="1:82" s="102" customFormat="1" ht="14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</row>
    <row r="282" spans="1:82" s="102" customFormat="1" ht="14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</row>
    <row r="283" spans="1:82" s="102" customFormat="1" ht="14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</row>
    <row r="284" spans="1:82" s="102" customFormat="1" ht="14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</row>
    <row r="285" spans="1:82" s="102" customFormat="1" ht="14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</row>
    <row r="286" spans="1:82" s="102" customFormat="1" ht="14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</row>
    <row r="287" spans="1:82" s="102" customFormat="1" ht="14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</row>
    <row r="288" spans="1:82" s="102" customFormat="1" ht="14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</row>
    <row r="289" spans="1:82" s="102" customFormat="1" ht="14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</row>
    <row r="290" spans="1:82" s="102" customFormat="1" ht="14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</row>
    <row r="291" spans="1:82" s="102" customFormat="1" ht="14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</row>
    <row r="292" spans="1:82" s="102" customFormat="1" ht="14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</row>
    <row r="293" spans="1:82" s="102" customFormat="1" ht="14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</row>
    <row r="294" spans="1:82" s="102" customFormat="1" ht="14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</row>
    <row r="295" spans="1:82" s="102" customFormat="1" ht="14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</row>
    <row r="296" spans="1:82" s="102" customFormat="1" ht="14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</row>
    <row r="297" spans="1:82" s="102" customFormat="1" ht="14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</row>
    <row r="298" spans="1:82" s="102" customFormat="1" ht="14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</row>
    <row r="299" spans="1:82" s="102" customFormat="1" ht="14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</row>
    <row r="300" spans="1:82" s="102" customFormat="1" ht="14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</row>
    <row r="301" spans="1:82" s="102" customFormat="1" ht="14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</row>
    <row r="302" spans="1:82" s="102" customFormat="1" ht="14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</row>
    <row r="303" spans="1:82" s="102" customFormat="1" ht="14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</row>
    <row r="304" spans="1:82" s="102" customFormat="1" ht="14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</row>
    <row r="305" spans="1:82" s="102" customFormat="1" ht="14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</row>
    <row r="306" spans="1:82" s="102" customFormat="1" ht="14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</row>
    <row r="307" spans="1:82" s="102" customFormat="1" ht="14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</row>
    <row r="308" spans="1:82" s="102" customFormat="1" ht="14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</row>
    <row r="309" spans="1:82" s="102" customFormat="1" ht="14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</row>
    <row r="310" spans="1:82" s="102" customFormat="1" ht="14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</row>
    <row r="311" spans="1:82" s="102" customFormat="1" ht="14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</row>
    <row r="312" spans="1:82" s="102" customFormat="1" ht="14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</row>
    <row r="313" spans="1:82" s="102" customFormat="1" ht="14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</row>
    <row r="314" spans="1:82" s="102" customFormat="1" ht="14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</row>
    <row r="315" spans="1:82" s="102" customFormat="1" ht="14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</row>
    <row r="316" spans="1:82" s="102" customFormat="1" ht="14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</row>
    <row r="317" spans="1:82" s="102" customFormat="1" ht="14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</row>
    <row r="318" spans="1:82" s="102" customFormat="1" ht="14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</row>
    <row r="319" spans="1:82" s="102" customFormat="1" ht="14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</row>
    <row r="320" spans="1:82" s="102" customFormat="1" ht="14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</row>
    <row r="321" spans="1:82" s="102" customFormat="1" ht="14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</row>
    <row r="322" spans="1:82" s="102" customFormat="1" ht="14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</row>
    <row r="323" spans="1:82" s="102" customFormat="1" ht="14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</row>
    <row r="324" spans="1:82" s="102" customFormat="1" ht="14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</row>
    <row r="325" spans="1:82" s="102" customFormat="1" ht="14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</row>
    <row r="326" spans="1:82" s="102" customFormat="1" ht="14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</row>
    <row r="327" spans="1:82" s="102" customFormat="1" ht="14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</row>
    <row r="328" spans="1:82" s="102" customFormat="1" ht="14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</row>
    <row r="329" spans="1:82" s="102" customFormat="1" ht="14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</row>
    <row r="330" spans="1:82" s="102" customFormat="1" ht="14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</row>
    <row r="331" spans="1:82" s="102" customFormat="1" ht="14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</row>
    <row r="332" spans="1:82" s="102" customFormat="1" ht="14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</row>
    <row r="333" spans="1:82" s="102" customFormat="1" ht="14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</row>
    <row r="334" spans="1:82" s="102" customFormat="1" ht="14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</row>
    <row r="335" spans="1:82" s="102" customFormat="1" ht="14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</row>
    <row r="336" spans="1:82" s="102" customFormat="1" ht="14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</row>
    <row r="337" spans="1:82" s="102" customFormat="1" ht="14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</row>
    <row r="338" spans="1:82" s="102" customFormat="1" ht="14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</row>
    <row r="339" spans="1:82" s="102" customFormat="1" ht="14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</row>
    <row r="340" spans="1:82" s="102" customFormat="1" ht="14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</row>
    <row r="341" spans="1:82" s="102" customFormat="1" ht="14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</row>
    <row r="342" spans="1:82" s="102" customFormat="1" ht="14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</row>
    <row r="343" spans="1:82" s="102" customFormat="1" ht="14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</row>
    <row r="344" spans="1:82" s="102" customFormat="1" ht="14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</row>
    <row r="345" spans="1:82" s="102" customFormat="1" ht="14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</row>
    <row r="346" spans="1:82" s="102" customFormat="1" ht="14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</row>
    <row r="347" spans="1:82" s="102" customFormat="1" ht="14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</row>
    <row r="348" spans="1:82" s="102" customFormat="1" ht="14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</row>
    <row r="349" spans="1:82" s="102" customFormat="1" ht="14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</row>
    <row r="350" spans="1:82" s="102" customFormat="1" ht="14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</row>
    <row r="351" spans="1:82" s="102" customFormat="1" ht="14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</row>
    <row r="352" spans="1:82" s="102" customFormat="1" ht="14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</row>
    <row r="353" spans="1:82" s="102" customFormat="1" ht="14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</row>
    <row r="354" spans="1:82" s="102" customFormat="1" ht="14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</row>
    <row r="355" spans="1:82" s="102" customFormat="1" ht="14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</row>
    <row r="356" spans="1:82" s="102" customFormat="1" ht="14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</row>
    <row r="357" spans="1:82" s="102" customFormat="1" ht="14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</row>
    <row r="358" spans="1:82" s="102" customFormat="1" ht="14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</row>
    <row r="359" spans="1:82" s="102" customFormat="1" ht="14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</row>
    <row r="360" spans="1:82" s="102" customFormat="1" ht="14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</row>
    <row r="361" spans="1:82" s="102" customFormat="1" ht="14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</row>
    <row r="362" spans="1:82" s="102" customFormat="1" ht="14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</row>
    <row r="363" spans="1:82" s="102" customFormat="1" ht="14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</row>
    <row r="364" spans="1:82" s="102" customFormat="1" ht="14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</row>
    <row r="365" spans="1:82" s="102" customFormat="1" ht="14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</row>
    <row r="366" spans="1:82" s="102" customFormat="1" ht="14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</row>
    <row r="367" spans="1:82" s="102" customFormat="1" ht="14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</row>
    <row r="368" spans="1:82" s="102" customFormat="1" ht="14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</row>
    <row r="369" spans="1:82" s="102" customFormat="1" ht="14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</row>
    <row r="370" spans="1:82" s="102" customFormat="1" ht="14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</row>
    <row r="371" spans="1:82" s="102" customFormat="1" ht="14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</row>
    <row r="372" spans="1:82" s="102" customFormat="1" ht="14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</row>
    <row r="373" spans="1:82" s="102" customFormat="1" ht="14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</row>
    <row r="374" spans="1:82" s="102" customFormat="1" ht="14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</row>
    <row r="375" spans="1:82" s="102" customFormat="1" ht="14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</row>
    <row r="376" spans="1:82" s="102" customFormat="1" ht="14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</row>
    <row r="377" spans="1:82" s="102" customFormat="1" ht="14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</row>
    <row r="378" spans="1:82" s="102" customFormat="1" ht="14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</row>
    <row r="379" spans="1:82" s="102" customFormat="1" ht="14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</row>
    <row r="380" spans="1:82" s="102" customFormat="1" ht="14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</row>
    <row r="381" spans="1:82" s="102" customFormat="1" ht="14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</row>
    <row r="382" spans="1:82" s="102" customFormat="1" ht="14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</row>
    <row r="383" spans="1:82" s="102" customFormat="1" ht="14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</row>
    <row r="384" spans="1:82" s="102" customFormat="1" ht="14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</row>
    <row r="385" spans="1:82" s="102" customFormat="1" ht="14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</row>
    <row r="386" spans="1:82" s="102" customFormat="1" ht="14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</row>
    <row r="387" spans="1:82" s="102" customFormat="1" ht="14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</row>
    <row r="388" spans="1:82" s="102" customFormat="1" ht="14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</row>
    <row r="389" spans="1:82" s="102" customFormat="1" ht="14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</row>
    <row r="390" spans="1:82" s="102" customFormat="1" ht="14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</row>
    <row r="391" spans="1:82" s="102" customFormat="1" ht="14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</row>
    <row r="392" spans="1:82" s="102" customFormat="1" ht="14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</row>
    <row r="393" spans="1:82" s="102" customFormat="1" ht="14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</row>
    <row r="394" spans="1:82" s="102" customFormat="1" ht="14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</row>
    <row r="395" spans="1:82" s="102" customFormat="1" ht="14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</row>
    <row r="396" spans="1:82" s="102" customFormat="1" ht="14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</row>
    <row r="397" spans="1:82" s="102" customFormat="1" ht="14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</row>
    <row r="398" spans="1:82" s="102" customFormat="1" ht="14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</row>
    <row r="399" spans="1:82" s="102" customFormat="1" ht="14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</row>
    <row r="400" spans="1:82" s="102" customFormat="1" ht="14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</row>
    <row r="401" spans="1:82" s="102" customFormat="1" ht="14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</row>
    <row r="402" spans="1:82" s="102" customFormat="1" ht="14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</row>
    <row r="403" spans="1:82" s="102" customFormat="1" ht="14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</row>
    <row r="404" spans="1:82" s="102" customFormat="1" ht="14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</row>
    <row r="405" spans="1:82" s="102" customFormat="1" ht="14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</row>
    <row r="406" spans="11:58" s="102" customFormat="1" ht="14.25"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</row>
    <row r="407" spans="11:58" s="102" customFormat="1" ht="14.25"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</row>
    <row r="408" spans="11:58" s="102" customFormat="1" ht="14.25"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</row>
    <row r="409" spans="11:58" s="102" customFormat="1" ht="14.25"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</row>
    <row r="410" spans="11:58" s="102" customFormat="1" ht="14.25"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</row>
    <row r="411" spans="11:58" s="102" customFormat="1" ht="14.25"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</row>
    <row r="412" spans="11:58" s="102" customFormat="1" ht="14.25"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</row>
    <row r="413" spans="11:58" s="102" customFormat="1" ht="14.25"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</row>
    <row r="414" spans="11:58" s="102" customFormat="1" ht="14.25"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</row>
    <row r="415" spans="11:58" s="102" customFormat="1" ht="14.25"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</row>
    <row r="416" spans="11:58" s="102" customFormat="1" ht="14.25"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</row>
    <row r="417" spans="11:58" s="102" customFormat="1" ht="14.25"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</row>
    <row r="418" spans="11:58" s="102" customFormat="1" ht="14.25"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</row>
    <row r="419" spans="11:58" s="102" customFormat="1" ht="14.25"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</row>
    <row r="420" spans="11:58" s="102" customFormat="1" ht="14.25"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</row>
    <row r="421" spans="11:58" s="102" customFormat="1" ht="14.25"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</row>
    <row r="422" spans="11:58" s="102" customFormat="1" ht="14.25"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</row>
    <row r="423" spans="11:58" s="102" customFormat="1" ht="14.25"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</row>
    <row r="424" spans="11:58" s="102" customFormat="1" ht="14.25"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</row>
    <row r="425" spans="11:58" s="102" customFormat="1" ht="14.25"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</row>
    <row r="426" spans="11:58" s="102" customFormat="1" ht="14.25"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</row>
    <row r="427" spans="11:58" s="102" customFormat="1" ht="14.25"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</row>
    <row r="428" spans="11:58" s="102" customFormat="1" ht="14.25"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</row>
    <row r="429" spans="11:58" s="102" customFormat="1" ht="14.25"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</row>
    <row r="430" spans="11:58" s="102" customFormat="1" ht="14.25"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</row>
    <row r="431" spans="11:58" s="102" customFormat="1" ht="14.25"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</row>
    <row r="432" spans="11:58" s="102" customFormat="1" ht="14.25"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</row>
    <row r="433" spans="11:58" s="102" customFormat="1" ht="14.25"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</row>
    <row r="434" spans="11:58" s="102" customFormat="1" ht="14.25"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</row>
    <row r="435" spans="11:58" s="102" customFormat="1" ht="14.25"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</row>
    <row r="436" spans="11:58" s="102" customFormat="1" ht="14.25"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</row>
    <row r="437" spans="11:58" s="102" customFormat="1" ht="14.25"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</row>
    <row r="438" spans="11:58" s="102" customFormat="1" ht="14.25"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</row>
    <row r="439" spans="11:58" s="102" customFormat="1" ht="14.25"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</row>
    <row r="440" spans="11:58" s="102" customFormat="1" ht="14.25"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</row>
    <row r="441" spans="11:58" s="102" customFormat="1" ht="14.25"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</row>
    <row r="442" spans="11:58" s="102" customFormat="1" ht="14.25"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</row>
    <row r="443" spans="11:58" s="102" customFormat="1" ht="14.25"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</row>
    <row r="444" spans="11:58" s="102" customFormat="1" ht="14.25"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</row>
    <row r="445" spans="11:58" s="102" customFormat="1" ht="14.25"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</row>
    <row r="446" spans="11:58" s="102" customFormat="1" ht="14.25"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</row>
    <row r="447" spans="11:58" s="102" customFormat="1" ht="14.25"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</row>
    <row r="448" spans="11:58" s="102" customFormat="1" ht="14.25"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</row>
    <row r="449" spans="11:58" s="102" customFormat="1" ht="14.25"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</row>
    <row r="450" spans="11:58" s="102" customFormat="1" ht="14.25"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</row>
    <row r="451" spans="11:58" s="102" customFormat="1" ht="14.25"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</row>
    <row r="452" spans="11:58" s="102" customFormat="1" ht="14.25"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</row>
    <row r="453" spans="11:58" s="102" customFormat="1" ht="14.25"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</row>
    <row r="454" spans="11:58" s="102" customFormat="1" ht="14.25"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</row>
    <row r="455" spans="11:58" s="102" customFormat="1" ht="14.25"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</row>
    <row r="456" spans="11:58" s="102" customFormat="1" ht="14.25"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</row>
    <row r="457" spans="11:58" s="102" customFormat="1" ht="14.25"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</row>
    <row r="458" spans="11:58" s="102" customFormat="1" ht="14.25"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</row>
    <row r="459" spans="11:58" s="102" customFormat="1" ht="14.25"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</row>
    <row r="460" spans="11:58" s="102" customFormat="1" ht="14.25"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</row>
    <row r="461" spans="11:58" s="102" customFormat="1" ht="14.25"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</row>
    <row r="462" spans="11:58" s="102" customFormat="1" ht="14.25"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</row>
    <row r="463" spans="11:58" s="102" customFormat="1" ht="14.25"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</row>
    <row r="464" spans="11:58" s="102" customFormat="1" ht="14.25"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</row>
    <row r="465" spans="11:58" s="102" customFormat="1" ht="14.25"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</row>
    <row r="466" spans="11:58" s="102" customFormat="1" ht="14.25"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</row>
    <row r="467" spans="11:58" s="102" customFormat="1" ht="14.25"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</row>
    <row r="468" spans="11:58" s="102" customFormat="1" ht="14.25"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</row>
    <row r="469" spans="11:58" s="102" customFormat="1" ht="14.25"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</row>
    <row r="470" spans="11:58" s="102" customFormat="1" ht="14.25"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</row>
    <row r="471" spans="11:58" s="102" customFormat="1" ht="14.25"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</row>
    <row r="472" spans="11:58" s="102" customFormat="1" ht="14.25"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</row>
    <row r="473" spans="11:58" s="102" customFormat="1" ht="14.25"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</row>
    <row r="474" spans="11:58" s="102" customFormat="1" ht="14.25"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</row>
    <row r="475" spans="11:58" s="102" customFormat="1" ht="14.25"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</row>
    <row r="476" spans="11:58" s="102" customFormat="1" ht="14.25"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</row>
    <row r="477" spans="11:58" s="102" customFormat="1" ht="14.25"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</row>
    <row r="478" spans="11:58" s="102" customFormat="1" ht="14.25"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</row>
    <row r="479" spans="11:58" s="102" customFormat="1" ht="14.25"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</row>
    <row r="480" spans="11:58" s="102" customFormat="1" ht="14.25"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</row>
    <row r="481" spans="11:58" s="102" customFormat="1" ht="14.25"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</row>
    <row r="482" spans="11:58" s="102" customFormat="1" ht="14.25"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</row>
    <row r="483" spans="11:58" s="102" customFormat="1" ht="14.25"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</row>
    <row r="484" spans="11:58" s="102" customFormat="1" ht="14.25"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</row>
    <row r="485" spans="11:58" s="102" customFormat="1" ht="14.25"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</row>
    <row r="486" spans="11:58" s="102" customFormat="1" ht="14.25"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</row>
    <row r="487" spans="11:58" s="102" customFormat="1" ht="14.25"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</row>
    <row r="488" spans="11:58" s="102" customFormat="1" ht="14.25"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</row>
    <row r="489" spans="11:58" s="102" customFormat="1" ht="14.25"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</row>
    <row r="490" spans="11:58" s="102" customFormat="1" ht="14.25"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</row>
    <row r="491" spans="11:58" s="102" customFormat="1" ht="14.25"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</row>
    <row r="492" spans="11:58" s="102" customFormat="1" ht="14.25"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</row>
    <row r="493" spans="11:58" s="102" customFormat="1" ht="14.25"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</row>
    <row r="494" spans="11:58" s="102" customFormat="1" ht="14.25"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</row>
    <row r="495" spans="11:58" s="102" customFormat="1" ht="14.25"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</row>
    <row r="496" spans="11:58" s="102" customFormat="1" ht="14.25"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</row>
    <row r="497" spans="11:58" s="102" customFormat="1" ht="14.25"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</row>
    <row r="498" spans="11:58" s="102" customFormat="1" ht="14.25"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</row>
    <row r="499" spans="11:58" s="102" customFormat="1" ht="14.25"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</row>
    <row r="500" spans="11:58" s="102" customFormat="1" ht="14.25"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</row>
    <row r="501" spans="11:58" s="102" customFormat="1" ht="14.25"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</row>
    <row r="502" spans="11:58" s="102" customFormat="1" ht="14.25"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</row>
    <row r="503" spans="11:58" s="102" customFormat="1" ht="14.25"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</row>
    <row r="504" spans="11:58" s="102" customFormat="1" ht="14.25"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</row>
    <row r="505" spans="11:58" s="102" customFormat="1" ht="14.25"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</row>
    <row r="506" spans="11:58" s="102" customFormat="1" ht="14.25"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</row>
    <row r="507" spans="11:58" s="102" customFormat="1" ht="14.25"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</row>
    <row r="508" spans="11:58" s="102" customFormat="1" ht="14.25"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</row>
    <row r="509" spans="11:58" s="102" customFormat="1" ht="14.25"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</row>
    <row r="510" spans="11:58" s="102" customFormat="1" ht="14.25"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</row>
    <row r="511" spans="11:58" s="102" customFormat="1" ht="14.25"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</row>
    <row r="512" spans="11:58" s="102" customFormat="1" ht="14.25"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</row>
    <row r="513" spans="11:58" s="102" customFormat="1" ht="14.25"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</row>
    <row r="514" spans="11:58" s="102" customFormat="1" ht="14.25"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</row>
    <row r="515" spans="11:58" s="102" customFormat="1" ht="14.25"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</row>
    <row r="516" spans="11:58" s="102" customFormat="1" ht="14.25"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</row>
    <row r="517" spans="11:58" s="102" customFormat="1" ht="14.25"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</row>
    <row r="518" spans="11:58" s="102" customFormat="1" ht="14.25"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</row>
    <row r="519" spans="11:58" s="102" customFormat="1" ht="14.25"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</row>
    <row r="520" spans="11:58" s="102" customFormat="1" ht="14.25"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</row>
    <row r="521" spans="11:58" s="102" customFormat="1" ht="14.25"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</row>
    <row r="522" spans="11:58" s="102" customFormat="1" ht="14.25"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</row>
    <row r="523" spans="11:58" s="102" customFormat="1" ht="14.25"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</row>
    <row r="524" spans="11:58" s="102" customFormat="1" ht="14.25"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</row>
    <row r="525" spans="11:58" s="102" customFormat="1" ht="14.25"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</row>
    <row r="526" spans="11:58" s="102" customFormat="1" ht="14.25"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</row>
    <row r="527" spans="11:58" s="102" customFormat="1" ht="14.25"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</row>
    <row r="528" spans="11:58" s="102" customFormat="1" ht="14.25"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</row>
    <row r="529" spans="11:58" s="102" customFormat="1" ht="14.25"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</row>
    <row r="530" spans="11:58" s="102" customFormat="1" ht="14.25"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</row>
    <row r="531" spans="11:58" s="102" customFormat="1" ht="14.25"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</row>
    <row r="532" spans="11:58" s="102" customFormat="1" ht="14.25"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</row>
    <row r="533" spans="11:58" s="102" customFormat="1" ht="14.25"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</row>
    <row r="534" spans="11:58" s="102" customFormat="1" ht="14.25"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</row>
    <row r="535" spans="11:58" s="102" customFormat="1" ht="14.25"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</row>
    <row r="536" spans="11:58" s="102" customFormat="1" ht="14.25"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</row>
    <row r="537" spans="11:58" s="102" customFormat="1" ht="14.25"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</row>
    <row r="538" spans="11:58" s="102" customFormat="1" ht="14.25"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</row>
    <row r="539" spans="11:58" s="102" customFormat="1" ht="14.25"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</row>
    <row r="540" spans="11:58" s="102" customFormat="1" ht="14.25"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</row>
    <row r="541" spans="11:58" s="102" customFormat="1" ht="14.25"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</row>
    <row r="542" spans="11:58" s="102" customFormat="1" ht="14.25"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</row>
    <row r="543" spans="11:58" s="102" customFormat="1" ht="14.25"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</row>
    <row r="544" spans="11:58" s="102" customFormat="1" ht="14.25"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</row>
    <row r="545" spans="11:58" s="102" customFormat="1" ht="14.25"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</row>
    <row r="546" spans="11:58" s="102" customFormat="1" ht="14.25"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</row>
    <row r="547" spans="11:58" s="102" customFormat="1" ht="14.25"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</row>
    <row r="548" spans="11:58" s="102" customFormat="1" ht="14.25"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</row>
    <row r="549" spans="11:58" s="102" customFormat="1" ht="14.25"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</row>
    <row r="550" spans="11:58" s="102" customFormat="1" ht="14.25"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</row>
    <row r="551" spans="11:58" s="102" customFormat="1" ht="14.25"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</row>
    <row r="552" spans="11:58" s="102" customFormat="1" ht="14.25"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</row>
    <row r="553" spans="11:58" s="102" customFormat="1" ht="14.25"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</row>
    <row r="554" spans="11:58" s="102" customFormat="1" ht="14.25"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</row>
    <row r="555" spans="11:58" s="102" customFormat="1" ht="14.25"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</row>
    <row r="556" spans="11:58" s="102" customFormat="1" ht="14.25"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</row>
    <row r="557" spans="11:58" s="102" customFormat="1" ht="14.25"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</row>
    <row r="558" spans="11:58" s="102" customFormat="1" ht="14.25"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</row>
    <row r="559" spans="11:58" s="102" customFormat="1" ht="14.25"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</row>
    <row r="560" spans="11:58" s="102" customFormat="1" ht="14.25"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</row>
    <row r="561" spans="11:58" s="102" customFormat="1" ht="14.25"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</row>
    <row r="562" spans="11:58" s="102" customFormat="1" ht="14.25"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</row>
    <row r="563" spans="11:58" s="102" customFormat="1" ht="14.25"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</row>
    <row r="564" spans="11:58" s="102" customFormat="1" ht="14.25"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</row>
    <row r="565" spans="11:58" s="102" customFormat="1" ht="14.25"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</row>
    <row r="566" spans="11:58" s="102" customFormat="1" ht="14.25"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</row>
    <row r="567" spans="11:58" s="102" customFormat="1" ht="14.25"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</row>
    <row r="568" spans="11:58" s="102" customFormat="1" ht="14.25"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</row>
    <row r="569" spans="11:58" s="102" customFormat="1" ht="14.25"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</row>
    <row r="570" spans="11:58" s="102" customFormat="1" ht="14.25"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</row>
    <row r="571" spans="11:58" s="102" customFormat="1" ht="14.25"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</row>
    <row r="572" spans="11:58" s="102" customFormat="1" ht="14.25"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</row>
    <row r="573" spans="11:58" s="102" customFormat="1" ht="14.25"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</row>
    <row r="574" spans="11:58" s="102" customFormat="1" ht="14.25"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</row>
    <row r="575" spans="11:58" s="102" customFormat="1" ht="14.25"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</row>
    <row r="576" spans="11:58" s="102" customFormat="1" ht="14.25"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</row>
    <row r="577" spans="11:58" s="102" customFormat="1" ht="14.25"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</row>
    <row r="578" spans="11:58" s="102" customFormat="1" ht="14.25"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</row>
    <row r="579" spans="11:58" s="102" customFormat="1" ht="14.25"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</row>
    <row r="580" spans="11:58" s="102" customFormat="1" ht="14.25"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</row>
    <row r="581" spans="11:58" s="102" customFormat="1" ht="14.25"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</row>
    <row r="582" spans="11:58" s="102" customFormat="1" ht="14.25"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</row>
    <row r="583" spans="11:58" s="102" customFormat="1" ht="14.25"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</row>
    <row r="584" spans="11:58" s="102" customFormat="1" ht="14.25"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</row>
    <row r="585" spans="11:58" s="102" customFormat="1" ht="14.25"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</row>
    <row r="586" spans="11:58" s="102" customFormat="1" ht="14.25"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</row>
    <row r="587" spans="11:58" s="102" customFormat="1" ht="14.25"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</row>
    <row r="588" spans="11:58" s="102" customFormat="1" ht="14.25"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</row>
    <row r="589" spans="11:58" s="102" customFormat="1" ht="14.25"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</row>
    <row r="590" spans="11:58" s="102" customFormat="1" ht="14.25"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</row>
    <row r="591" spans="11:58" s="102" customFormat="1" ht="14.25"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</row>
    <row r="592" spans="11:58" s="102" customFormat="1" ht="14.25"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</row>
    <row r="593" spans="11:58" s="102" customFormat="1" ht="14.25"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</row>
    <row r="594" spans="11:58" s="102" customFormat="1" ht="14.25"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</row>
    <row r="595" spans="11:58" s="102" customFormat="1" ht="14.25"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</row>
    <row r="596" spans="11:58" s="102" customFormat="1" ht="14.25"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</row>
    <row r="597" spans="11:58" s="102" customFormat="1" ht="14.25"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</row>
    <row r="598" spans="11:58" s="102" customFormat="1" ht="14.25"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</row>
    <row r="599" spans="11:58" s="102" customFormat="1" ht="14.25"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</row>
    <row r="600" spans="11:58" s="102" customFormat="1" ht="14.25"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</row>
    <row r="601" spans="11:58" s="102" customFormat="1" ht="14.25"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</row>
    <row r="602" spans="11:58" s="102" customFormat="1" ht="14.25"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</row>
    <row r="603" spans="11:58" s="102" customFormat="1" ht="14.25"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</row>
    <row r="604" spans="11:58" s="102" customFormat="1" ht="14.25"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</row>
    <row r="605" spans="11:58" s="102" customFormat="1" ht="14.25"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</row>
    <row r="606" spans="11:58" s="102" customFormat="1" ht="14.25"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</row>
    <row r="607" spans="11:58" s="102" customFormat="1" ht="14.25"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</row>
    <row r="608" spans="11:58" s="102" customFormat="1" ht="14.25"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</row>
    <row r="609" spans="11:58" s="102" customFormat="1" ht="14.25"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</row>
    <row r="610" spans="11:58" s="102" customFormat="1" ht="14.25"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</row>
    <row r="611" spans="11:58" s="102" customFormat="1" ht="14.25"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</row>
    <row r="612" spans="11:58" s="102" customFormat="1" ht="14.25"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</row>
    <row r="613" spans="11:58" s="102" customFormat="1" ht="14.25"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</row>
    <row r="614" spans="11:58" s="102" customFormat="1" ht="14.25"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</row>
    <row r="615" spans="11:58" s="102" customFormat="1" ht="14.25"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</row>
    <row r="616" spans="11:58" s="102" customFormat="1" ht="14.25"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</row>
    <row r="617" spans="11:58" s="102" customFormat="1" ht="14.25"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</row>
    <row r="618" spans="11:58" s="102" customFormat="1" ht="14.25"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</row>
    <row r="619" spans="11:58" s="102" customFormat="1" ht="14.25"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</row>
    <row r="620" spans="11:58" s="102" customFormat="1" ht="14.25"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</row>
    <row r="621" spans="11:58" s="102" customFormat="1" ht="14.25"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</row>
    <row r="622" spans="11:58" s="102" customFormat="1" ht="14.25"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</row>
    <row r="623" spans="11:58" s="102" customFormat="1" ht="14.25"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</row>
    <row r="624" spans="11:58" s="102" customFormat="1" ht="14.25"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</row>
    <row r="625" spans="11:58" s="102" customFormat="1" ht="14.25"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</row>
    <row r="626" spans="11:58" s="102" customFormat="1" ht="14.25"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</row>
    <row r="627" spans="11:58" s="102" customFormat="1" ht="14.25"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</row>
    <row r="628" spans="11:58" s="102" customFormat="1" ht="14.25"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</row>
    <row r="629" spans="11:58" s="102" customFormat="1" ht="14.25"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</row>
    <row r="630" spans="11:58" s="102" customFormat="1" ht="14.25"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</row>
    <row r="631" spans="11:58" s="102" customFormat="1" ht="14.25"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</row>
    <row r="632" spans="11:58" s="102" customFormat="1" ht="14.25"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</row>
    <row r="633" spans="11:58" s="102" customFormat="1" ht="14.25"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</row>
    <row r="634" spans="11:58" s="102" customFormat="1" ht="14.25"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</row>
    <row r="635" spans="11:58" s="102" customFormat="1" ht="14.25"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</row>
    <row r="636" spans="11:58" s="102" customFormat="1" ht="14.25"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</row>
    <row r="637" spans="11:58" s="102" customFormat="1" ht="14.25"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</row>
    <row r="638" spans="11:58" s="102" customFormat="1" ht="14.25"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</row>
    <row r="639" spans="11:58" s="102" customFormat="1" ht="14.25"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</row>
    <row r="640" spans="11:58" s="102" customFormat="1" ht="14.25"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</row>
    <row r="641" spans="11:58" s="102" customFormat="1" ht="14.25"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</row>
    <row r="642" spans="11:58" s="102" customFormat="1" ht="14.25"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</row>
    <row r="643" spans="11:58" s="102" customFormat="1" ht="14.25"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</row>
    <row r="644" spans="11:58" s="102" customFormat="1" ht="14.25"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</row>
    <row r="645" spans="11:58" s="102" customFormat="1" ht="14.25"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</row>
    <row r="646" spans="11:58" s="102" customFormat="1" ht="14.25"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</row>
    <row r="647" spans="11:58" s="102" customFormat="1" ht="14.25"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</row>
    <row r="648" spans="11:58" s="102" customFormat="1" ht="14.25"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</row>
    <row r="649" spans="11:58" s="102" customFormat="1" ht="14.25"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</row>
    <row r="650" spans="11:58" s="102" customFormat="1" ht="14.25"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</row>
    <row r="651" spans="11:58" s="102" customFormat="1" ht="14.25"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</row>
    <row r="652" spans="11:58" s="102" customFormat="1" ht="14.25"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</row>
    <row r="653" spans="11:58" s="102" customFormat="1" ht="14.25"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</row>
    <row r="654" spans="11:58" s="102" customFormat="1" ht="14.25"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</row>
    <row r="655" spans="11:58" s="102" customFormat="1" ht="14.25"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</row>
    <row r="656" spans="11:58" s="102" customFormat="1" ht="14.25"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</row>
    <row r="657" spans="11:58" s="102" customFormat="1" ht="14.25"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</row>
    <row r="658" spans="11:58" s="102" customFormat="1" ht="14.25"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</row>
    <row r="659" spans="11:58" s="102" customFormat="1" ht="14.25"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</row>
    <row r="660" spans="11:58" s="102" customFormat="1" ht="14.25"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</row>
    <row r="661" spans="11:58" s="102" customFormat="1" ht="14.25"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</row>
    <row r="662" spans="11:58" s="102" customFormat="1" ht="14.25"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</row>
    <row r="663" spans="11:58" s="102" customFormat="1" ht="14.25"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</row>
    <row r="664" spans="11:58" s="102" customFormat="1" ht="14.25"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</row>
    <row r="665" spans="11:58" s="102" customFormat="1" ht="14.25"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</row>
    <row r="666" spans="11:58" s="102" customFormat="1" ht="14.25"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</row>
    <row r="667" spans="11:58" s="102" customFormat="1" ht="14.25"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</row>
    <row r="668" spans="11:58" s="102" customFormat="1" ht="14.25"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</row>
    <row r="669" spans="11:58" s="102" customFormat="1" ht="14.25"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</row>
    <row r="670" spans="11:58" s="102" customFormat="1" ht="14.25"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</row>
    <row r="671" spans="11:58" s="102" customFormat="1" ht="14.25"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</row>
    <row r="672" spans="11:58" s="102" customFormat="1" ht="14.25"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</row>
    <row r="673" spans="11:58" s="102" customFormat="1" ht="14.25"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</row>
    <row r="674" spans="11:58" s="102" customFormat="1" ht="14.25"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</row>
    <row r="675" spans="11:58" s="102" customFormat="1" ht="14.25"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</row>
    <row r="676" spans="11:58" s="102" customFormat="1" ht="14.25"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</row>
    <row r="677" spans="11:58" s="102" customFormat="1" ht="14.25"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</row>
    <row r="678" spans="11:58" s="102" customFormat="1" ht="14.25"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</row>
    <row r="679" spans="11:58" s="102" customFormat="1" ht="14.25"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</row>
    <row r="680" spans="11:58" s="102" customFormat="1" ht="14.25"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</row>
    <row r="681" spans="11:58" s="102" customFormat="1" ht="14.25"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</row>
    <row r="682" spans="11:58" s="102" customFormat="1" ht="14.25"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</row>
    <row r="683" spans="11:58" s="102" customFormat="1" ht="14.25"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</row>
    <row r="684" spans="11:58" s="102" customFormat="1" ht="14.25"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</row>
    <row r="685" spans="11:58" s="102" customFormat="1" ht="14.25"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</row>
    <row r="686" spans="11:58" s="102" customFormat="1" ht="14.25"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</row>
    <row r="687" spans="11:58" s="102" customFormat="1" ht="14.25"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</row>
    <row r="688" spans="11:58" s="102" customFormat="1" ht="14.25"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</row>
    <row r="689" spans="11:58" s="102" customFormat="1" ht="14.25"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</row>
    <row r="690" spans="11:58" s="102" customFormat="1" ht="14.25"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</row>
    <row r="691" spans="11:58" s="102" customFormat="1" ht="14.25"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</row>
    <row r="692" spans="11:58" s="102" customFormat="1" ht="14.25"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</row>
    <row r="693" spans="11:58" s="102" customFormat="1" ht="14.25"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</row>
    <row r="694" spans="11:58" s="102" customFormat="1" ht="14.25"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</row>
    <row r="695" spans="11:58" s="102" customFormat="1" ht="14.25"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</row>
    <row r="696" spans="11:58" s="102" customFormat="1" ht="14.25"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</row>
    <row r="697" spans="11:58" s="102" customFormat="1" ht="14.25"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</row>
    <row r="698" spans="11:58" s="102" customFormat="1" ht="14.25"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</row>
    <row r="699" spans="11:58" s="102" customFormat="1" ht="14.25"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</row>
    <row r="700" spans="11:58" s="102" customFormat="1" ht="14.25"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</row>
    <row r="701" spans="11:58" s="102" customFormat="1" ht="14.25"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</row>
    <row r="702" spans="11:58" s="102" customFormat="1" ht="14.25"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</row>
    <row r="703" spans="11:58" s="102" customFormat="1" ht="14.25"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</row>
    <row r="704" spans="11:58" s="102" customFormat="1" ht="14.25"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</row>
    <row r="705" spans="11:58" s="102" customFormat="1" ht="14.25"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</row>
    <row r="706" spans="11:58" s="102" customFormat="1" ht="14.25"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</row>
    <row r="707" spans="11:58" s="102" customFormat="1" ht="14.25"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</row>
    <row r="708" spans="11:58" s="102" customFormat="1" ht="14.25"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</row>
    <row r="709" spans="11:58" s="102" customFormat="1" ht="14.25"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</row>
    <row r="710" spans="11:58" s="102" customFormat="1" ht="14.25"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</row>
    <row r="711" spans="11:58" s="102" customFormat="1" ht="14.25"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</row>
    <row r="712" spans="11:58" s="102" customFormat="1" ht="14.25"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</row>
    <row r="713" spans="11:58" s="102" customFormat="1" ht="14.25"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</row>
    <row r="714" spans="11:58" s="102" customFormat="1" ht="14.25"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</row>
    <row r="715" spans="11:58" s="102" customFormat="1" ht="14.25"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</row>
    <row r="716" spans="11:58" s="102" customFormat="1" ht="14.25"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</row>
    <row r="717" spans="11:58" s="102" customFormat="1" ht="14.25"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</row>
    <row r="718" spans="11:58" s="102" customFormat="1" ht="14.25"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</row>
    <row r="719" spans="11:58" s="102" customFormat="1" ht="14.25"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</row>
    <row r="720" spans="11:58" s="102" customFormat="1" ht="14.25"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</row>
    <row r="721" spans="11:58" s="102" customFormat="1" ht="14.25"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</row>
    <row r="722" spans="11:58" s="102" customFormat="1" ht="14.25"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</row>
    <row r="723" spans="11:58" s="102" customFormat="1" ht="14.25"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</row>
    <row r="724" spans="11:58" s="102" customFormat="1" ht="14.25"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</row>
    <row r="725" spans="11:58" s="102" customFormat="1" ht="14.25"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</row>
    <row r="726" spans="11:58" s="102" customFormat="1" ht="14.25"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</row>
    <row r="727" spans="11:58" s="102" customFormat="1" ht="14.25"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</row>
    <row r="728" spans="11:58" s="102" customFormat="1" ht="14.25"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</row>
    <row r="729" spans="11:58" s="102" customFormat="1" ht="14.25"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</row>
    <row r="730" spans="11:58" s="102" customFormat="1" ht="14.25"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</row>
    <row r="731" spans="11:58" s="102" customFormat="1" ht="14.25"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</row>
    <row r="732" spans="11:58" s="102" customFormat="1" ht="14.25"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</row>
    <row r="733" spans="11:58" s="102" customFormat="1" ht="14.25"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</row>
    <row r="734" spans="11:58" s="102" customFormat="1" ht="14.25"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</row>
    <row r="735" spans="11:58" s="102" customFormat="1" ht="14.25"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</row>
    <row r="736" spans="11:58" s="102" customFormat="1" ht="14.25"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</row>
    <row r="737" spans="11:58" s="102" customFormat="1" ht="14.25"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</row>
    <row r="738" spans="11:58" s="102" customFormat="1" ht="14.25"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</row>
    <row r="739" spans="11:58" s="102" customFormat="1" ht="14.25"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</row>
    <row r="740" spans="11:58" s="102" customFormat="1" ht="14.25"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</row>
    <row r="741" spans="11:58" s="102" customFormat="1" ht="14.25"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</row>
    <row r="742" spans="11:58" s="102" customFormat="1" ht="14.25"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</row>
    <row r="743" spans="11:58" s="102" customFormat="1" ht="14.25"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</row>
    <row r="744" spans="11:58" s="102" customFormat="1" ht="14.25"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</row>
    <row r="745" spans="11:58" s="102" customFormat="1" ht="14.25"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</row>
    <row r="746" spans="11:58" s="102" customFormat="1" ht="14.25"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</row>
    <row r="747" spans="11:58" s="102" customFormat="1" ht="14.25"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</row>
    <row r="748" spans="11:58" s="102" customFormat="1" ht="14.25"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</row>
    <row r="749" spans="11:58" s="102" customFormat="1" ht="14.25"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</row>
    <row r="750" spans="11:58" s="102" customFormat="1" ht="14.25"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</row>
    <row r="751" spans="11:58" s="102" customFormat="1" ht="14.25"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</row>
    <row r="752" spans="11:58" s="102" customFormat="1" ht="14.25"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</row>
    <row r="753" spans="11:58" s="102" customFormat="1" ht="14.25"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</row>
    <row r="754" spans="11:58" s="102" customFormat="1" ht="14.25"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</row>
    <row r="755" spans="11:58" s="102" customFormat="1" ht="14.25"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</row>
    <row r="756" spans="11:58" s="102" customFormat="1" ht="14.25"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</row>
    <row r="757" spans="11:58" s="102" customFormat="1" ht="14.25"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</row>
    <row r="758" spans="11:58" s="102" customFormat="1" ht="14.25"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</row>
    <row r="759" spans="11:58" s="102" customFormat="1" ht="14.25"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</row>
    <row r="760" spans="11:58" s="102" customFormat="1" ht="14.25"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</row>
    <row r="761" spans="11:58" s="102" customFormat="1" ht="14.25"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</row>
    <row r="762" spans="11:58" s="102" customFormat="1" ht="14.25"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</row>
    <row r="763" spans="11:58" s="102" customFormat="1" ht="14.25"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</row>
    <row r="764" spans="11:58" s="102" customFormat="1" ht="14.25"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</row>
    <row r="765" spans="11:58" s="102" customFormat="1" ht="14.25"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</row>
    <row r="766" spans="11:58" s="102" customFormat="1" ht="14.25"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</row>
    <row r="767" spans="11:58" s="102" customFormat="1" ht="14.25"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</row>
    <row r="768" spans="11:58" s="102" customFormat="1" ht="14.25"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</row>
    <row r="769" spans="11:58" s="102" customFormat="1" ht="14.25"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</row>
    <row r="770" spans="11:58" s="102" customFormat="1" ht="14.25"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</row>
    <row r="771" spans="11:58" s="102" customFormat="1" ht="14.25"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</row>
    <row r="772" spans="11:58" s="102" customFormat="1" ht="14.25"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</row>
    <row r="773" spans="11:58" s="102" customFormat="1" ht="14.25"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</row>
    <row r="774" spans="11:58" s="102" customFormat="1" ht="14.25"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</row>
    <row r="775" spans="11:58" s="102" customFormat="1" ht="14.25"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</row>
    <row r="776" spans="11:58" s="102" customFormat="1" ht="14.25"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</row>
    <row r="777" spans="11:58" s="102" customFormat="1" ht="14.25"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</row>
    <row r="778" spans="11:58" s="102" customFormat="1" ht="14.25"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</row>
    <row r="779" spans="11:58" s="102" customFormat="1" ht="14.25"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</row>
    <row r="780" spans="11:58" s="102" customFormat="1" ht="14.25"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</row>
    <row r="781" spans="11:58" s="102" customFormat="1" ht="14.25"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</row>
    <row r="782" spans="11:58" s="102" customFormat="1" ht="14.25"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</row>
    <row r="783" spans="11:58" s="102" customFormat="1" ht="14.25"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</row>
    <row r="784" spans="11:58" s="102" customFormat="1" ht="14.25"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</row>
    <row r="785" spans="11:58" s="102" customFormat="1" ht="14.25"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</row>
    <row r="786" spans="11:58" s="102" customFormat="1" ht="14.25"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</row>
    <row r="787" spans="11:58" s="102" customFormat="1" ht="14.25"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</row>
    <row r="788" spans="11:58" s="102" customFormat="1" ht="14.25"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</row>
    <row r="789" spans="11:58" s="102" customFormat="1" ht="14.25"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</row>
    <row r="790" spans="11:58" s="102" customFormat="1" ht="14.25"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</row>
    <row r="791" spans="11:58" s="102" customFormat="1" ht="14.25"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</row>
    <row r="792" spans="11:58" s="102" customFormat="1" ht="14.25"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</row>
    <row r="793" spans="11:58" s="102" customFormat="1" ht="14.25"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</row>
    <row r="794" spans="11:58" s="102" customFormat="1" ht="14.25"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</row>
    <row r="795" spans="11:58" s="102" customFormat="1" ht="14.25"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</row>
    <row r="796" spans="11:58" s="102" customFormat="1" ht="14.25"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</row>
    <row r="797" spans="11:58" s="102" customFormat="1" ht="14.25"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</row>
    <row r="798" spans="11:58" s="102" customFormat="1" ht="14.25"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</row>
    <row r="799" spans="11:58" s="102" customFormat="1" ht="14.25"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</row>
    <row r="800" spans="11:58" s="102" customFormat="1" ht="14.25"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</row>
    <row r="801" spans="11:58" s="102" customFormat="1" ht="14.25"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</row>
    <row r="802" spans="11:58" s="102" customFormat="1" ht="14.25"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</row>
    <row r="803" spans="11:58" s="102" customFormat="1" ht="14.25"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</row>
    <row r="804" spans="11:58" s="102" customFormat="1" ht="14.25"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</row>
    <row r="805" spans="11:58" s="102" customFormat="1" ht="14.25"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</row>
    <row r="806" spans="11:58" s="102" customFormat="1" ht="14.25"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</row>
    <row r="807" spans="11:58" s="102" customFormat="1" ht="14.25"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</row>
    <row r="808" spans="11:58" s="102" customFormat="1" ht="14.25"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</row>
    <row r="809" spans="11:58" s="102" customFormat="1" ht="14.25"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</row>
    <row r="810" spans="11:58" s="102" customFormat="1" ht="14.25"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</row>
    <row r="811" spans="11:58" s="102" customFormat="1" ht="14.25"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</row>
    <row r="812" spans="11:58" s="102" customFormat="1" ht="14.25"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</row>
    <row r="813" spans="11:58" s="102" customFormat="1" ht="14.25"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</row>
    <row r="814" spans="11:58" s="102" customFormat="1" ht="14.25"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</row>
    <row r="815" spans="11:58" s="102" customFormat="1" ht="14.25"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</row>
    <row r="816" spans="11:58" s="102" customFormat="1" ht="14.25"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</row>
    <row r="817" spans="11:58" s="102" customFormat="1" ht="14.25"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</row>
    <row r="818" spans="11:58" s="102" customFormat="1" ht="14.25"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</row>
    <row r="819" spans="11:58" s="102" customFormat="1" ht="14.25"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</row>
    <row r="820" spans="11:58" s="102" customFormat="1" ht="14.25"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</row>
    <row r="821" spans="11:58" s="102" customFormat="1" ht="14.25"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</row>
    <row r="822" spans="11:58" s="102" customFormat="1" ht="14.25"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</row>
    <row r="823" spans="11:58" s="102" customFormat="1" ht="14.25"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</row>
    <row r="824" spans="11:58" s="102" customFormat="1" ht="14.25"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</row>
    <row r="825" spans="11:58" s="102" customFormat="1" ht="14.25"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</row>
    <row r="826" spans="11:58" s="102" customFormat="1" ht="14.25"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</row>
    <row r="827" spans="11:58" s="102" customFormat="1" ht="14.25"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</row>
    <row r="828" spans="11:58" s="102" customFormat="1" ht="14.25"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</row>
    <row r="829" spans="11:58" s="102" customFormat="1" ht="14.25"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</row>
    <row r="830" spans="11:58" s="102" customFormat="1" ht="14.25"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</row>
    <row r="831" spans="11:58" s="102" customFormat="1" ht="14.25"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</row>
    <row r="832" spans="11:58" s="102" customFormat="1" ht="14.25"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</row>
    <row r="833" spans="11:58" s="102" customFormat="1" ht="14.25"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</row>
    <row r="834" spans="11:58" s="102" customFormat="1" ht="14.25"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</row>
    <row r="835" spans="11:58" s="102" customFormat="1" ht="14.25"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</row>
    <row r="836" spans="11:58" s="102" customFormat="1" ht="14.25"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</row>
    <row r="837" spans="11:58" s="102" customFormat="1" ht="14.25"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</row>
    <row r="838" spans="11:58" s="102" customFormat="1" ht="14.25"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</row>
    <row r="839" spans="11:58" s="102" customFormat="1" ht="14.25"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</row>
    <row r="840" spans="11:58" s="102" customFormat="1" ht="14.25"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</row>
    <row r="841" spans="11:58" s="102" customFormat="1" ht="14.25"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</row>
    <row r="842" spans="11:58" s="102" customFormat="1" ht="14.25"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</row>
    <row r="843" spans="11:58" s="102" customFormat="1" ht="14.25"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</row>
    <row r="844" spans="11:58" s="102" customFormat="1" ht="14.25"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</row>
    <row r="845" spans="11:58" s="102" customFormat="1" ht="14.25"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</row>
    <row r="846" spans="11:58" s="102" customFormat="1" ht="14.25"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</row>
    <row r="847" spans="11:58" s="102" customFormat="1" ht="14.25"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</row>
    <row r="848" spans="11:58" s="102" customFormat="1" ht="14.25"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</row>
    <row r="849" spans="11:58" s="102" customFormat="1" ht="14.25"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</row>
    <row r="850" spans="11:58" s="102" customFormat="1" ht="14.25"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</row>
    <row r="851" spans="11:58" s="102" customFormat="1" ht="14.25"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</row>
    <row r="852" spans="11:58" s="102" customFormat="1" ht="14.25"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</row>
    <row r="853" spans="11:58" s="102" customFormat="1" ht="14.25"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</row>
    <row r="854" spans="11:58" s="102" customFormat="1" ht="14.25"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</row>
    <row r="855" spans="11:58" s="102" customFormat="1" ht="14.25"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</row>
    <row r="856" spans="11:58" s="102" customFormat="1" ht="14.25"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</row>
    <row r="857" spans="11:58" s="102" customFormat="1" ht="14.25"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</row>
    <row r="858" spans="11:58" s="102" customFormat="1" ht="14.25"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</row>
    <row r="859" spans="11:58" s="102" customFormat="1" ht="14.25"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</row>
    <row r="860" spans="11:58" s="102" customFormat="1" ht="14.25"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</row>
    <row r="861" spans="11:58" s="102" customFormat="1" ht="14.25"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</row>
    <row r="862" spans="11:58" s="102" customFormat="1" ht="14.25"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</row>
    <row r="863" spans="11:58" s="102" customFormat="1" ht="14.25"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</row>
    <row r="864" spans="11:58" s="102" customFormat="1" ht="14.25"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</row>
    <row r="865" spans="11:58" s="102" customFormat="1" ht="14.25"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</row>
    <row r="866" spans="11:58" s="102" customFormat="1" ht="14.25"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</row>
    <row r="867" spans="11:58" s="102" customFormat="1" ht="14.25"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</row>
    <row r="868" spans="11:58" s="102" customFormat="1" ht="14.25"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</row>
    <row r="869" spans="11:58" s="102" customFormat="1" ht="14.25"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</row>
    <row r="870" spans="11:58" s="102" customFormat="1" ht="14.25"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</row>
    <row r="871" spans="11:58" s="102" customFormat="1" ht="14.25"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</row>
    <row r="872" spans="11:58" s="102" customFormat="1" ht="14.25"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</row>
    <row r="873" spans="11:58" s="102" customFormat="1" ht="14.25"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</row>
    <row r="874" spans="11:58" s="102" customFormat="1" ht="14.25"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</row>
    <row r="875" spans="11:58" s="102" customFormat="1" ht="14.25"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</row>
    <row r="876" spans="11:58" s="102" customFormat="1" ht="14.25"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</row>
    <row r="877" spans="11:58" s="102" customFormat="1" ht="14.25"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</row>
    <row r="878" spans="11:58" s="102" customFormat="1" ht="14.25"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</row>
    <row r="879" spans="11:58" s="102" customFormat="1" ht="14.25"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</row>
    <row r="880" spans="11:58" s="102" customFormat="1" ht="14.25"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</row>
    <row r="881" spans="11:58" s="102" customFormat="1" ht="14.25"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</row>
    <row r="882" spans="11:58" s="102" customFormat="1" ht="14.25"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</row>
    <row r="883" spans="11:58" s="102" customFormat="1" ht="14.25"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</row>
    <row r="884" spans="11:58" s="102" customFormat="1" ht="14.25"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</row>
    <row r="885" spans="11:58" s="102" customFormat="1" ht="14.25"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</row>
    <row r="886" spans="11:58" s="102" customFormat="1" ht="14.25"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</row>
    <row r="887" spans="11:58" s="102" customFormat="1" ht="14.25"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</row>
    <row r="888" spans="11:58" s="102" customFormat="1" ht="14.25"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</row>
    <row r="889" spans="11:58" s="102" customFormat="1" ht="14.25"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</row>
    <row r="890" spans="11:58" s="102" customFormat="1" ht="14.25"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</row>
    <row r="891" spans="11:58" s="102" customFormat="1" ht="14.25"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</row>
    <row r="892" spans="11:58" s="102" customFormat="1" ht="14.25"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</row>
    <row r="893" spans="11:58" s="102" customFormat="1" ht="14.25"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</row>
    <row r="894" spans="11:58" s="102" customFormat="1" ht="14.25"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</row>
    <row r="895" spans="11:58" s="102" customFormat="1" ht="14.25"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</row>
    <row r="896" spans="11:58" s="102" customFormat="1" ht="14.25"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</row>
    <row r="897" spans="11:58" s="102" customFormat="1" ht="14.25"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</row>
    <row r="898" spans="11:58" s="102" customFormat="1" ht="14.25"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</row>
    <row r="899" spans="11:58" s="102" customFormat="1" ht="14.25"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</row>
    <row r="900" spans="11:58" s="102" customFormat="1" ht="14.25"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</row>
    <row r="901" spans="11:58" s="102" customFormat="1" ht="14.25"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</row>
    <row r="902" spans="11:58" s="102" customFormat="1" ht="14.25"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</row>
    <row r="903" spans="11:58" s="102" customFormat="1" ht="14.25"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</row>
    <row r="904" spans="11:58" s="102" customFormat="1" ht="14.25"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</row>
    <row r="905" spans="11:58" s="102" customFormat="1" ht="14.25"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</row>
    <row r="906" spans="11:58" s="102" customFormat="1" ht="14.25"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</row>
    <row r="907" spans="11:58" s="102" customFormat="1" ht="14.25"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</row>
    <row r="908" spans="11:58" s="102" customFormat="1" ht="14.25"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</row>
    <row r="909" spans="11:58" s="102" customFormat="1" ht="14.25"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</row>
    <row r="910" spans="11:58" s="102" customFormat="1" ht="14.25"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</row>
    <row r="911" spans="11:58" s="102" customFormat="1" ht="14.25"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</row>
    <row r="912" spans="11:58" s="102" customFormat="1" ht="14.25"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</row>
    <row r="913" spans="11:58" s="102" customFormat="1" ht="14.25"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</row>
    <row r="914" spans="11:58" s="102" customFormat="1" ht="14.25"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</row>
    <row r="915" spans="11:58" s="102" customFormat="1" ht="14.25"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</row>
    <row r="916" spans="11:58" s="102" customFormat="1" ht="14.25"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</row>
    <row r="917" spans="11:58" s="102" customFormat="1" ht="14.25"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</row>
    <row r="918" spans="11:58" s="102" customFormat="1" ht="14.25"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</row>
    <row r="919" spans="11:58" s="102" customFormat="1" ht="14.25"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</row>
    <row r="920" spans="11:58" s="102" customFormat="1" ht="14.25"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</row>
    <row r="921" spans="11:58" s="102" customFormat="1" ht="14.25"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</row>
    <row r="922" spans="11:58" s="102" customFormat="1" ht="14.25"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</row>
    <row r="923" spans="11:58" s="102" customFormat="1" ht="14.25"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</row>
    <row r="924" spans="11:58" s="102" customFormat="1" ht="14.25"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</row>
    <row r="925" spans="11:58" s="102" customFormat="1" ht="14.25"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</row>
    <row r="926" spans="11:58" s="102" customFormat="1" ht="14.25"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</row>
    <row r="927" spans="11:58" s="102" customFormat="1" ht="14.25"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</row>
    <row r="928" spans="11:58" s="102" customFormat="1" ht="14.25"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</row>
    <row r="929" spans="11:58" s="102" customFormat="1" ht="14.25"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</row>
    <row r="930" spans="11:58" s="102" customFormat="1" ht="14.25"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</row>
    <row r="931" spans="11:58" s="102" customFormat="1" ht="14.25"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</row>
    <row r="932" spans="11:58" s="102" customFormat="1" ht="14.25"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</row>
    <row r="933" spans="11:58" s="102" customFormat="1" ht="14.25"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</row>
    <row r="934" spans="11:58" s="102" customFormat="1" ht="14.25"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</row>
    <row r="935" spans="11:58" s="102" customFormat="1" ht="14.25"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</row>
    <row r="936" spans="11:58" s="102" customFormat="1" ht="14.25"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</row>
    <row r="937" spans="11:58" s="102" customFormat="1" ht="14.25"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</row>
    <row r="938" spans="11:58" s="102" customFormat="1" ht="14.25"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</row>
    <row r="939" spans="11:58" s="102" customFormat="1" ht="14.25"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</row>
    <row r="940" spans="11:58" s="102" customFormat="1" ht="14.25"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</row>
    <row r="941" spans="11:58" s="102" customFormat="1" ht="14.25"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</row>
    <row r="942" spans="11:58" s="102" customFormat="1" ht="14.25"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</row>
    <row r="943" spans="11:58" s="102" customFormat="1" ht="14.25"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</row>
    <row r="944" spans="11:58" s="102" customFormat="1" ht="14.25"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</row>
    <row r="945" spans="11:58" s="102" customFormat="1" ht="14.25"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</row>
    <row r="946" spans="11:58" s="102" customFormat="1" ht="14.25"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</row>
    <row r="947" spans="11:58" s="102" customFormat="1" ht="14.25"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</row>
    <row r="948" spans="11:58" s="102" customFormat="1" ht="14.25"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</row>
    <row r="949" spans="11:58" s="102" customFormat="1" ht="14.25"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</row>
    <row r="950" spans="11:58" s="102" customFormat="1" ht="14.25"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</row>
    <row r="951" spans="11:58" s="102" customFormat="1" ht="14.25"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</row>
    <row r="952" spans="11:58" s="102" customFormat="1" ht="14.25"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</row>
    <row r="953" spans="11:58" s="102" customFormat="1" ht="14.25"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</row>
    <row r="954" spans="11:58" s="102" customFormat="1" ht="14.25"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</row>
    <row r="955" spans="11:58" s="102" customFormat="1" ht="14.25"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</row>
    <row r="956" spans="11:58" s="102" customFormat="1" ht="14.25"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</row>
    <row r="957" spans="11:58" s="102" customFormat="1" ht="14.25"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</row>
    <row r="958" spans="11:58" s="102" customFormat="1" ht="14.25"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</row>
    <row r="959" spans="11:58" s="102" customFormat="1" ht="14.25"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</row>
    <row r="960" spans="11:58" s="102" customFormat="1" ht="14.25"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</row>
    <row r="961" spans="11:58" s="102" customFormat="1" ht="14.25"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</row>
    <row r="962" spans="11:58" s="102" customFormat="1" ht="14.25"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</row>
    <row r="963" spans="11:58" s="102" customFormat="1" ht="14.25"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</row>
    <row r="964" spans="11:58" s="102" customFormat="1" ht="14.25"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</row>
    <row r="965" spans="11:58" s="102" customFormat="1" ht="14.25"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</row>
    <row r="966" spans="11:58" s="102" customFormat="1" ht="14.25"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</row>
    <row r="967" spans="11:58" s="102" customFormat="1" ht="14.25"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</row>
    <row r="968" spans="11:58" s="102" customFormat="1" ht="14.25"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</row>
    <row r="969" spans="11:58" s="102" customFormat="1" ht="14.25"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</row>
    <row r="970" spans="11:58" s="102" customFormat="1" ht="14.25"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</row>
    <row r="971" spans="11:58" s="102" customFormat="1" ht="14.25"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</row>
    <row r="972" spans="11:58" s="102" customFormat="1" ht="14.25"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</row>
    <row r="973" spans="11:58" s="102" customFormat="1" ht="14.25"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</row>
    <row r="974" spans="11:58" s="102" customFormat="1" ht="14.25"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</row>
    <row r="975" spans="11:58" s="102" customFormat="1" ht="14.25"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</row>
    <row r="976" spans="11:58" s="102" customFormat="1" ht="14.25"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</row>
    <row r="977" spans="11:58" s="102" customFormat="1" ht="14.25"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</row>
    <row r="978" spans="11:58" s="102" customFormat="1" ht="14.25"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</row>
    <row r="979" spans="11:58" s="102" customFormat="1" ht="14.25"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</row>
    <row r="980" spans="11:58" s="102" customFormat="1" ht="14.25"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</row>
    <row r="981" spans="11:58" s="102" customFormat="1" ht="14.25"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</row>
    <row r="982" spans="11:58" s="102" customFormat="1" ht="14.25"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</row>
    <row r="983" spans="11:58" s="102" customFormat="1" ht="14.25"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</row>
    <row r="984" spans="11:58" s="102" customFormat="1" ht="14.25"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</row>
    <row r="985" spans="11:58" s="102" customFormat="1" ht="14.25"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</row>
    <row r="986" spans="11:58" s="102" customFormat="1" ht="14.25"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</row>
    <row r="987" spans="11:58" s="102" customFormat="1" ht="14.25"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</row>
    <row r="988" spans="11:58" s="102" customFormat="1" ht="14.25"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</row>
    <row r="989" spans="11:58" s="102" customFormat="1" ht="14.25"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</row>
    <row r="990" spans="11:58" s="102" customFormat="1" ht="14.25"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</row>
    <row r="991" spans="11:58" s="102" customFormat="1" ht="14.25"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</row>
    <row r="992" spans="11:58" s="102" customFormat="1" ht="14.25"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</row>
    <row r="993" spans="11:58" s="102" customFormat="1" ht="14.25"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</row>
    <row r="994" spans="11:58" s="102" customFormat="1" ht="14.25"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</row>
    <row r="995" spans="11:58" s="102" customFormat="1" ht="14.25"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</row>
    <row r="996" spans="11:58" s="102" customFormat="1" ht="14.25"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</row>
    <row r="997" spans="11:58" s="102" customFormat="1" ht="14.25"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</row>
    <row r="998" spans="11:58" s="102" customFormat="1" ht="14.25"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</row>
    <row r="999" spans="11:58" s="102" customFormat="1" ht="14.25"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</row>
    <row r="1000" spans="11:58" s="102" customFormat="1" ht="14.25"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</row>
    <row r="1001" spans="11:58" s="102" customFormat="1" ht="14.25"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</row>
    <row r="1002" spans="11:58" s="102" customFormat="1" ht="14.25"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</row>
    <row r="1003" spans="11:58" s="102" customFormat="1" ht="14.25"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</row>
    <row r="1004" spans="11:58" s="102" customFormat="1" ht="14.25"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</row>
    <row r="1005" spans="11:58" s="102" customFormat="1" ht="14.25"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</row>
    <row r="1006" spans="11:58" s="102" customFormat="1" ht="14.25"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</row>
    <row r="1007" spans="11:58" s="102" customFormat="1" ht="14.25"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</row>
    <row r="1008" spans="11:58" s="102" customFormat="1" ht="14.25"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</row>
    <row r="1009" spans="11:58" s="102" customFormat="1" ht="14.25"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</row>
    <row r="1010" spans="11:58" s="102" customFormat="1" ht="14.25"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</row>
    <row r="1011" spans="11:58" s="102" customFormat="1" ht="14.25"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</row>
    <row r="1012" spans="11:58" s="102" customFormat="1" ht="14.25"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</row>
    <row r="1013" spans="11:58" s="102" customFormat="1" ht="14.25"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</row>
    <row r="1014" spans="11:58" s="102" customFormat="1" ht="14.25"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</row>
    <row r="1015" spans="11:58" s="102" customFormat="1" ht="14.25"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</row>
  </sheetData>
  <sheetProtection/>
  <printOptions/>
  <pageMargins left="0.15" right="0.14" top="0.22" bottom="0.34" header="0.45" footer="0.5118110236220472"/>
  <pageSetup horizontalDpi="360" verticalDpi="36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97"/>
  <sheetViews>
    <sheetView zoomScalePageLayoutView="0" workbookViewId="0" topLeftCell="A26">
      <selection activeCell="J1" sqref="J1"/>
    </sheetView>
  </sheetViews>
  <sheetFormatPr defaultColWidth="11.421875" defaultRowHeight="12.75"/>
  <cols>
    <col min="1" max="1" width="11.421875" style="69" customWidth="1"/>
    <col min="2" max="2" width="21.8515625" style="69" customWidth="1"/>
    <col min="3" max="3" width="6.00390625" style="69" customWidth="1"/>
    <col min="4" max="4" width="5.7109375" style="69" hidden="1" customWidth="1"/>
    <col min="5" max="5" width="7.421875" style="69" customWidth="1"/>
    <col min="6" max="6" width="22.00390625" style="69" customWidth="1"/>
    <col min="7" max="7" width="6.57421875" style="69" customWidth="1"/>
    <col min="8" max="9" width="11.421875" style="69" customWidth="1"/>
    <col min="10" max="10" width="5.28125" style="69" customWidth="1"/>
    <col min="11" max="16384" width="11.421875" style="69" customWidth="1"/>
  </cols>
  <sheetData>
    <row r="1" spans="1:13" ht="11.25" customHeight="1" thickBot="1">
      <c r="A1" s="119" t="str">
        <f>'[10]Rànquing1'!G1</f>
        <v>VI TORNEIG DEL CIRCUIT DE LA  R. T. A LLEIDA DE LA F C T T</v>
      </c>
      <c r="B1" s="41"/>
      <c r="C1" s="41"/>
      <c r="D1" s="41"/>
      <c r="E1" s="41"/>
      <c r="F1" s="41"/>
      <c r="G1" s="41"/>
      <c r="H1" s="41"/>
      <c r="I1" s="41"/>
      <c r="J1" s="41" t="s">
        <v>215</v>
      </c>
      <c r="K1" s="41"/>
      <c r="L1" s="41"/>
      <c r="M1" s="120" t="s">
        <v>214</v>
      </c>
    </row>
    <row r="2" spans="5:10" ht="3.75" customHeight="1">
      <c r="E2" s="79"/>
      <c r="F2" s="79"/>
      <c r="G2" s="79"/>
      <c r="H2" s="79"/>
      <c r="I2" s="79"/>
      <c r="J2" s="79"/>
    </row>
    <row r="3" spans="4:5" ht="13.5" customHeight="1">
      <c r="D3" s="157"/>
      <c r="E3" s="157"/>
    </row>
    <row r="4" spans="2:12" ht="12.75" customHeight="1"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2:12" ht="18" customHeight="1">
      <c r="B5" s="121"/>
      <c r="C5" s="121" t="s">
        <v>213</v>
      </c>
      <c r="D5" s="121"/>
      <c r="E5" s="121"/>
      <c r="F5" s="121"/>
      <c r="G5" s="121"/>
      <c r="H5" s="121"/>
      <c r="I5" s="121"/>
      <c r="J5" s="121"/>
      <c r="K5" s="121"/>
      <c r="L5" s="121"/>
    </row>
    <row r="6" spans="2:12" ht="20.25">
      <c r="B6" s="121"/>
      <c r="C6" s="121"/>
      <c r="D6" s="122"/>
      <c r="E6" s="121"/>
      <c r="F6" s="121"/>
      <c r="G6" s="121"/>
      <c r="H6" s="121"/>
      <c r="I6" s="121"/>
      <c r="J6" s="121"/>
      <c r="K6" s="121"/>
      <c r="L6" s="121"/>
    </row>
    <row r="7" ht="12.75">
      <c r="D7" s="70"/>
    </row>
    <row r="8" ht="12.75">
      <c r="D8" s="70"/>
    </row>
    <row r="9" ht="12.75">
      <c r="D9" s="70"/>
    </row>
    <row r="10" ht="10.5" customHeight="1">
      <c r="D10" s="73"/>
    </row>
    <row r="11" ht="10.5" customHeight="1"/>
    <row r="12" spans="4:7" ht="10.5" customHeight="1" thickBot="1">
      <c r="D12" s="79"/>
      <c r="E12" s="80" t="s">
        <v>204</v>
      </c>
      <c r="F12" s="81"/>
      <c r="G12" s="72"/>
    </row>
    <row r="13" spans="5:12" ht="10.5" customHeight="1">
      <c r="E13" s="74"/>
      <c r="F13" s="74"/>
      <c r="G13" s="75"/>
      <c r="L13" s="79"/>
    </row>
    <row r="14" spans="5:7" ht="10.5" customHeight="1">
      <c r="E14" s="79"/>
      <c r="F14" s="79"/>
      <c r="G14" s="82"/>
    </row>
    <row r="15" spans="5:7" ht="10.5" customHeight="1">
      <c r="E15" s="79"/>
      <c r="F15" s="79"/>
      <c r="G15" s="82"/>
    </row>
    <row r="16" spans="2:10" ht="15" customHeight="1" thickBot="1">
      <c r="B16" s="69" t="s">
        <v>207</v>
      </c>
      <c r="C16" s="123"/>
      <c r="E16" s="76" t="s">
        <v>209</v>
      </c>
      <c r="F16" s="77">
        <v>0.4861111111111111</v>
      </c>
      <c r="G16" s="78" t="s">
        <v>156</v>
      </c>
      <c r="H16" s="71">
        <f>IF(G12&gt;G20,E12,IF(G12&lt;G20,E20,""))</f>
      </c>
      <c r="J16" s="72"/>
    </row>
    <row r="17" spans="2:10" ht="10.5" customHeight="1" thickTop="1">
      <c r="B17" s="114"/>
      <c r="C17" s="115"/>
      <c r="D17" s="115"/>
      <c r="E17" s="79"/>
      <c r="F17" s="79"/>
      <c r="G17" s="82"/>
      <c r="H17" s="74"/>
      <c r="I17" s="74"/>
      <c r="J17" s="75"/>
    </row>
    <row r="18" spans="2:10" ht="10.5" customHeight="1">
      <c r="B18" s="79"/>
      <c r="C18" s="116"/>
      <c r="D18" s="116"/>
      <c r="E18" s="79"/>
      <c r="F18" s="79"/>
      <c r="G18" s="82"/>
      <c r="H18" s="79"/>
      <c r="I18" s="79"/>
      <c r="J18" s="82"/>
    </row>
    <row r="19" spans="2:10" ht="10.5" customHeight="1">
      <c r="B19" s="79"/>
      <c r="C19" s="116"/>
      <c r="D19" s="116"/>
      <c r="E19" s="79"/>
      <c r="F19" s="79"/>
      <c r="G19" s="82"/>
      <c r="H19" s="79"/>
      <c r="I19" s="79"/>
      <c r="J19" s="82"/>
    </row>
    <row r="20" spans="2:10" ht="13.5" customHeight="1" thickBot="1">
      <c r="B20" s="77">
        <v>0.4583333333333333</v>
      </c>
      <c r="C20" s="130" t="s">
        <v>122</v>
      </c>
      <c r="D20" s="116"/>
      <c r="E20" s="131"/>
      <c r="F20" s="83"/>
      <c r="G20" s="84"/>
      <c r="H20" s="79"/>
      <c r="I20" s="79"/>
      <c r="J20" s="82"/>
    </row>
    <row r="21" spans="2:10" ht="10.5" customHeight="1" thickTop="1">
      <c r="B21" s="79"/>
      <c r="C21" s="116"/>
      <c r="D21" s="116"/>
      <c r="H21" s="79"/>
      <c r="I21" s="79"/>
      <c r="J21" s="82"/>
    </row>
    <row r="22" spans="2:10" ht="10.5" customHeight="1">
      <c r="B22" s="79"/>
      <c r="C22" s="116"/>
      <c r="D22" s="116"/>
      <c r="H22" s="79"/>
      <c r="I22" s="79"/>
      <c r="J22" s="82"/>
    </row>
    <row r="23" spans="2:10" ht="10.5" customHeight="1">
      <c r="B23" s="79"/>
      <c r="C23" s="116"/>
      <c r="D23" s="116"/>
      <c r="H23" s="79"/>
      <c r="I23" s="79"/>
      <c r="J23" s="82"/>
    </row>
    <row r="24" spans="2:11" ht="15" customHeight="1" thickBot="1">
      <c r="B24" s="117" t="s">
        <v>208</v>
      </c>
      <c r="C24" s="124"/>
      <c r="D24" s="118"/>
      <c r="H24" s="76" t="s">
        <v>209</v>
      </c>
      <c r="I24" s="77">
        <v>0.5</v>
      </c>
      <c r="J24" s="78" t="s">
        <v>122</v>
      </c>
      <c r="K24" s="71">
        <f>IF(J16&gt;J32,H16,IF(J16&lt;J32,H32,""))</f>
      </c>
    </row>
    <row r="25" spans="8:12" ht="10.5" customHeight="1" thickTop="1">
      <c r="H25" s="79"/>
      <c r="I25" s="79"/>
      <c r="J25" s="82"/>
      <c r="K25" s="74"/>
      <c r="L25" s="74"/>
    </row>
    <row r="26" spans="8:12" ht="13.5" customHeight="1">
      <c r="H26" s="79"/>
      <c r="I26" s="79"/>
      <c r="J26" s="82"/>
      <c r="K26" s="79"/>
      <c r="L26" s="79"/>
    </row>
    <row r="27" spans="4:12" ht="10.5" customHeight="1">
      <c r="D27" s="79"/>
      <c r="H27" s="79"/>
      <c r="I27" s="79"/>
      <c r="J27" s="82"/>
      <c r="K27" s="79"/>
      <c r="L27" s="79"/>
    </row>
    <row r="28" spans="4:12" ht="10.5" customHeight="1" thickBot="1">
      <c r="D28" s="79"/>
      <c r="E28" s="80" t="s">
        <v>206</v>
      </c>
      <c r="F28" s="85"/>
      <c r="G28" s="86"/>
      <c r="H28" s="79"/>
      <c r="I28" s="79"/>
      <c r="J28" s="82"/>
      <c r="K28" s="79"/>
      <c r="L28" s="79"/>
    </row>
    <row r="29" spans="4:12" ht="10.5" customHeight="1" thickTop="1">
      <c r="D29" s="79"/>
      <c r="E29" s="79"/>
      <c r="F29" s="79"/>
      <c r="G29" s="87"/>
      <c r="H29" s="79"/>
      <c r="I29" s="79"/>
      <c r="J29" s="82"/>
      <c r="K29" s="79"/>
      <c r="L29" s="79"/>
    </row>
    <row r="30" spans="4:12" ht="10.5" customHeight="1">
      <c r="D30" s="79"/>
      <c r="E30" s="79"/>
      <c r="F30" s="79"/>
      <c r="G30" s="88"/>
      <c r="H30" s="79"/>
      <c r="I30" s="79"/>
      <c r="J30" s="82"/>
      <c r="K30" s="79"/>
      <c r="L30" s="79"/>
    </row>
    <row r="31" spans="4:12" ht="10.5" customHeight="1">
      <c r="D31" s="79"/>
      <c r="E31" s="79"/>
      <c r="F31" s="79"/>
      <c r="G31" s="88"/>
      <c r="H31" s="79"/>
      <c r="I31" s="79"/>
      <c r="J31" s="82"/>
      <c r="K31" s="79"/>
      <c r="L31" s="79"/>
    </row>
    <row r="32" spans="4:12" ht="10.5" customHeight="1" thickBot="1">
      <c r="D32" s="79"/>
      <c r="E32" s="76" t="s">
        <v>209</v>
      </c>
      <c r="F32" s="77">
        <v>0.4861111111111111</v>
      </c>
      <c r="G32" s="89" t="s">
        <v>123</v>
      </c>
      <c r="H32" s="80">
        <f>IF(G28&gt;G36,E28,IF(G28&lt;G36,E36,""))</f>
      </c>
      <c r="I32" s="83"/>
      <c r="J32" s="84"/>
      <c r="K32" s="79"/>
      <c r="L32" s="79"/>
    </row>
    <row r="33" spans="5:12" ht="10.5" customHeight="1">
      <c r="E33" s="79"/>
      <c r="F33" s="79"/>
      <c r="G33" s="88"/>
      <c r="K33" s="79"/>
      <c r="L33" s="79"/>
    </row>
    <row r="34" spans="4:12" ht="10.5" customHeight="1">
      <c r="D34" s="79"/>
      <c r="E34" s="79"/>
      <c r="F34" s="79"/>
      <c r="G34" s="88"/>
      <c r="K34" s="79"/>
      <c r="L34" s="79"/>
    </row>
    <row r="35" spans="4:12" ht="10.5" customHeight="1">
      <c r="D35" s="79"/>
      <c r="E35" s="79"/>
      <c r="F35" s="79"/>
      <c r="G35" s="88"/>
      <c r="K35" s="79"/>
      <c r="L35" s="79"/>
    </row>
    <row r="36" spans="4:12" ht="16.5" customHeight="1" thickBot="1">
      <c r="D36" s="79"/>
      <c r="E36" s="80" t="s">
        <v>205</v>
      </c>
      <c r="F36" s="85"/>
      <c r="G36" s="90"/>
      <c r="K36" s="79"/>
      <c r="L36" s="79"/>
    </row>
    <row r="37" spans="4:12" ht="10.5" customHeight="1">
      <c r="D37" s="79"/>
      <c r="K37" s="79"/>
      <c r="L37" s="79"/>
    </row>
    <row r="38" spans="4:12" ht="10.5" customHeight="1">
      <c r="D38" s="79"/>
      <c r="K38" s="79"/>
      <c r="L38" s="79"/>
    </row>
    <row r="39" spans="4:6" ht="10.5" customHeight="1">
      <c r="D39" s="79"/>
      <c r="E39" s="79"/>
      <c r="F39" s="79"/>
    </row>
    <row r="40" spans="4:9" ht="10.5" customHeight="1" thickBot="1">
      <c r="D40" s="91"/>
      <c r="E40" s="79"/>
      <c r="F40" s="79"/>
      <c r="H40" s="91"/>
      <c r="I40" s="79"/>
    </row>
    <row r="41" spans="4:9" ht="10.5" customHeight="1" thickTop="1">
      <c r="D41" s="79"/>
      <c r="E41" s="79"/>
      <c r="F41" s="79"/>
      <c r="H41" s="125"/>
      <c r="I41" s="87"/>
    </row>
    <row r="42" spans="4:9" ht="10.5" customHeight="1">
      <c r="D42" s="79"/>
      <c r="E42" s="79"/>
      <c r="F42" s="79"/>
      <c r="H42" s="79"/>
      <c r="I42" s="88"/>
    </row>
    <row r="43" spans="4:9" ht="9.75" customHeight="1">
      <c r="D43" s="79"/>
      <c r="E43" s="79"/>
      <c r="F43" s="79"/>
      <c r="H43" s="79"/>
      <c r="I43" s="88"/>
    </row>
    <row r="44" spans="4:11" ht="15" customHeight="1" thickBot="1">
      <c r="D44" s="79"/>
      <c r="E44" s="79"/>
      <c r="F44" s="79"/>
      <c r="G44" s="69" t="s">
        <v>149</v>
      </c>
      <c r="H44" s="79"/>
      <c r="I44" s="88" t="s">
        <v>157</v>
      </c>
      <c r="J44" s="85"/>
      <c r="K44" s="85"/>
    </row>
    <row r="45" spans="4:9" ht="11.25" customHeight="1" thickTop="1">
      <c r="D45" s="79"/>
      <c r="E45" s="79"/>
      <c r="F45" s="79"/>
      <c r="H45" s="79"/>
      <c r="I45" s="88"/>
    </row>
    <row r="46" spans="4:9" ht="10.5" customHeight="1">
      <c r="D46" s="79"/>
      <c r="E46" s="79"/>
      <c r="F46" s="79"/>
      <c r="H46" s="79"/>
      <c r="I46" s="88"/>
    </row>
    <row r="47" spans="4:9" ht="10.5" customHeight="1">
      <c r="D47" s="79"/>
      <c r="E47" s="79"/>
      <c r="F47" s="79"/>
      <c r="H47" s="79"/>
      <c r="I47" s="88"/>
    </row>
    <row r="48" spans="4:9" ht="10.5" customHeight="1" thickBot="1">
      <c r="D48" s="79"/>
      <c r="E48" s="79"/>
      <c r="F48" s="79"/>
      <c r="H48" s="85"/>
      <c r="I48" s="92"/>
    </row>
    <row r="49" spans="4:6" ht="10.5" customHeight="1" thickTop="1">
      <c r="D49" s="79"/>
      <c r="E49" s="79"/>
      <c r="F49" s="79"/>
    </row>
    <row r="50" spans="4:6" ht="10.5" customHeight="1">
      <c r="D50" s="79"/>
      <c r="E50" s="79"/>
      <c r="F50" s="79"/>
    </row>
    <row r="51" spans="4:11" ht="10.5" customHeight="1" thickBot="1">
      <c r="D51" s="79"/>
      <c r="E51" s="79"/>
      <c r="F51" s="79"/>
      <c r="J51" s="117"/>
      <c r="K51" s="117"/>
    </row>
    <row r="52" spans="4:10" ht="10.5" customHeight="1" thickTop="1">
      <c r="D52" s="79"/>
      <c r="E52" s="79"/>
      <c r="F52" s="79"/>
      <c r="J52" s="69" t="s">
        <v>158</v>
      </c>
    </row>
    <row r="53" spans="4:6" ht="10.5" customHeight="1">
      <c r="D53" s="79"/>
      <c r="E53" s="79"/>
      <c r="F53" s="79"/>
    </row>
    <row r="54" spans="4:6" ht="10.5" customHeight="1">
      <c r="D54" s="79"/>
      <c r="E54" s="79"/>
      <c r="F54" s="79"/>
    </row>
    <row r="55" spans="4:11" ht="10.5" customHeight="1" thickBot="1">
      <c r="D55" s="79"/>
      <c r="E55" s="79"/>
      <c r="F55" s="79"/>
      <c r="J55" s="117"/>
      <c r="K55" s="117"/>
    </row>
    <row r="56" spans="4:11" ht="10.5" customHeight="1" thickTop="1">
      <c r="D56" s="79"/>
      <c r="E56" s="79"/>
      <c r="F56" s="79"/>
      <c r="J56" s="79"/>
      <c r="K56" s="79"/>
    </row>
    <row r="57" spans="4:10" ht="10.5" customHeight="1">
      <c r="D57" s="79"/>
      <c r="E57" s="79"/>
      <c r="F57" s="79"/>
      <c r="J57" s="69" t="s">
        <v>159</v>
      </c>
    </row>
    <row r="58" spans="4:6" ht="10.5" customHeight="1">
      <c r="D58" s="79"/>
      <c r="E58" s="79"/>
      <c r="F58" s="79"/>
    </row>
    <row r="59" spans="4:6" ht="10.5" customHeight="1">
      <c r="D59" s="79"/>
      <c r="E59" s="79"/>
      <c r="F59" s="79"/>
    </row>
    <row r="60" spans="4:11" ht="10.5" customHeight="1">
      <c r="D60" s="79"/>
      <c r="E60" s="79"/>
      <c r="F60" s="79"/>
      <c r="J60" s="79"/>
      <c r="K60" s="79"/>
    </row>
    <row r="61" spans="4:6" ht="10.5" customHeight="1">
      <c r="D61" s="79"/>
      <c r="E61" s="79"/>
      <c r="F61" s="79"/>
    </row>
    <row r="62" spans="4:6" ht="10.5" customHeight="1">
      <c r="D62" s="79"/>
      <c r="E62" s="79"/>
      <c r="F62" s="79"/>
    </row>
    <row r="63" spans="4:6" ht="10.5" customHeight="1">
      <c r="D63" s="79"/>
      <c r="E63" s="79"/>
      <c r="F63" s="79"/>
    </row>
    <row r="64" spans="4:6" ht="10.5" customHeight="1">
      <c r="D64" s="79"/>
      <c r="E64" s="79"/>
      <c r="F64"/>
    </row>
    <row r="65" ht="10.5" customHeight="1"/>
    <row r="66" ht="10.5" customHeight="1"/>
    <row r="67" ht="10.5" customHeight="1"/>
    <row r="68" ht="10.5" customHeight="1"/>
    <row r="69" ht="10.5" customHeight="1">
      <c r="H69" s="79"/>
    </row>
    <row r="70" ht="10.5" customHeight="1">
      <c r="H70" s="79"/>
    </row>
    <row r="71" ht="10.5" customHeight="1">
      <c r="H71" s="79"/>
    </row>
    <row r="72" ht="10.5" customHeight="1">
      <c r="H72" s="79"/>
    </row>
    <row r="73" ht="10.5" customHeight="1">
      <c r="H73" s="79"/>
    </row>
    <row r="74" ht="10.5" customHeight="1">
      <c r="H74" s="79"/>
    </row>
    <row r="75" ht="10.5" customHeight="1">
      <c r="H75" s="79"/>
    </row>
    <row r="76" ht="10.5" customHeight="1">
      <c r="H76" s="79"/>
    </row>
    <row r="77" ht="10.5" customHeight="1">
      <c r="H77" s="79"/>
    </row>
    <row r="78" spans="4:13" ht="10.5" customHeight="1" thickBot="1"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ht="10.5" customHeight="1">
      <c r="H79" s="79"/>
    </row>
    <row r="80" ht="10.5" customHeight="1">
      <c r="H80" s="79"/>
    </row>
    <row r="81" ht="36" customHeight="1">
      <c r="H81" s="79"/>
    </row>
    <row r="82" spans="4:8" ht="13.5" customHeight="1">
      <c r="D82" s="158"/>
      <c r="E82" s="158"/>
      <c r="F82" s="158"/>
      <c r="G82" s="158"/>
      <c r="H82" s="79"/>
    </row>
    <row r="83" spans="4:8" ht="12.75">
      <c r="D83" s="94"/>
      <c r="E83" s="94"/>
      <c r="F83" s="94"/>
      <c r="G83" s="94"/>
      <c r="H83" s="79"/>
    </row>
    <row r="84" spans="4:8" ht="12.75">
      <c r="D84" s="95"/>
      <c r="E84" s="94"/>
      <c r="F84" s="94"/>
      <c r="G84" s="94"/>
      <c r="H84" s="79"/>
    </row>
    <row r="85" spans="4:7" ht="12.75">
      <c r="D85" s="94"/>
      <c r="E85" s="94"/>
      <c r="F85" s="94"/>
      <c r="G85" s="94"/>
    </row>
    <row r="86" spans="4:7" ht="12.75">
      <c r="D86" s="94"/>
      <c r="E86" s="97"/>
      <c r="F86" s="94"/>
      <c r="G86" s="94"/>
    </row>
    <row r="87" spans="4:7" ht="12.75">
      <c r="D87" s="94"/>
      <c r="E87" s="156"/>
      <c r="F87" s="156"/>
      <c r="G87" s="156"/>
    </row>
    <row r="88" spans="4:7" ht="12.75">
      <c r="D88" s="94"/>
      <c r="E88" s="156"/>
      <c r="F88" s="156"/>
      <c r="G88" s="156"/>
    </row>
    <row r="89" spans="4:7" ht="12.75">
      <c r="D89" s="94"/>
      <c r="E89" s="94"/>
      <c r="F89" s="94"/>
      <c r="G89" s="94"/>
    </row>
    <row r="90" spans="4:7" ht="12.75">
      <c r="D90" s="98"/>
      <c r="E90" s="96"/>
      <c r="F90" s="94"/>
      <c r="G90" s="94"/>
    </row>
    <row r="91" spans="4:7" ht="12.75">
      <c r="D91" s="94"/>
      <c r="E91" s="94"/>
      <c r="F91" s="94"/>
      <c r="G91" s="94"/>
    </row>
    <row r="92" spans="4:7" ht="12.75">
      <c r="D92" s="94"/>
      <c r="E92" s="94"/>
      <c r="F92" s="94"/>
      <c r="G92" s="94"/>
    </row>
    <row r="93" spans="4:7" ht="12.75">
      <c r="D93" s="94"/>
      <c r="E93" s="94"/>
      <c r="F93" s="94"/>
      <c r="G93" s="94"/>
    </row>
    <row r="94" spans="4:7" ht="12.75">
      <c r="D94" s="94"/>
      <c r="E94" s="97"/>
      <c r="F94" s="94"/>
      <c r="G94" s="94"/>
    </row>
    <row r="95" spans="4:7" ht="12.75">
      <c r="D95" s="94"/>
      <c r="E95" s="94"/>
      <c r="F95" s="94"/>
      <c r="G95" s="94"/>
    </row>
    <row r="96" spans="4:7" ht="12.75">
      <c r="D96" s="94"/>
      <c r="E96" s="94"/>
      <c r="F96" s="94"/>
      <c r="G96" s="94"/>
    </row>
    <row r="97" spans="4:7" ht="12.75">
      <c r="D97" s="79"/>
      <c r="E97" s="79"/>
      <c r="F97" s="79"/>
      <c r="G97" s="79"/>
    </row>
  </sheetData>
  <sheetProtection/>
  <mergeCells count="4">
    <mergeCell ref="E87:G87"/>
    <mergeCell ref="E88:G88"/>
    <mergeCell ref="D3:E3"/>
    <mergeCell ref="D82:G82"/>
  </mergeCells>
  <printOptions/>
  <pageMargins left="0.7874015748031497" right="0.75" top="1" bottom="1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1:ES220"/>
  <sheetViews>
    <sheetView showGridLines="0" showOutlineSymbols="0" zoomScalePageLayoutView="0" workbookViewId="0" topLeftCell="A75">
      <selection activeCell="AF45" sqref="AF45:AT68"/>
    </sheetView>
  </sheetViews>
  <sheetFormatPr defaultColWidth="1.1484375" defaultRowHeight="6.75" customHeight="1" outlineLevelCol="1"/>
  <cols>
    <col min="1" max="1" width="4.7109375" style="5" customWidth="1"/>
    <col min="2" max="77" width="1.1484375" style="14" customWidth="1"/>
    <col min="78" max="79" width="1.8515625" style="14" customWidth="1"/>
    <col min="80" max="80" width="1.1484375" style="14" customWidth="1"/>
    <col min="81" max="81" width="2.57421875" style="14" customWidth="1"/>
    <col min="82" max="86" width="5.421875" style="14" hidden="1" customWidth="1" outlineLevel="1"/>
    <col min="87" max="87" width="5.421875" style="5" hidden="1" customWidth="1" outlineLevel="1"/>
    <col min="88" max="90" width="4.8515625" style="5" hidden="1" customWidth="1" outlineLevel="1"/>
    <col min="91" max="91" width="4.7109375" style="5" customWidth="1" collapsed="1"/>
    <col min="92" max="92" width="4.7109375" style="5" customWidth="1"/>
    <col min="93" max="93" width="17.28125" style="5" customWidth="1"/>
    <col min="94" max="96" width="4.7109375" style="5" customWidth="1"/>
    <col min="97" max="98" width="4.7109375" style="5" hidden="1" customWidth="1" outlineLevel="1"/>
    <col min="99" max="99" width="1.421875" style="5" hidden="1" customWidth="1" outlineLevel="1"/>
    <col min="100" max="100" width="1.421875" style="5" customWidth="1" collapsed="1"/>
    <col min="101" max="113" width="1.421875" style="5" customWidth="1"/>
    <col min="114" max="16384" width="1.1484375" style="5" customWidth="1"/>
  </cols>
  <sheetData>
    <row r="1" spans="1:149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3"/>
      <c r="CG1" s="3"/>
      <c r="CH1" s="3"/>
      <c r="CI1" s="3"/>
      <c r="CJ1" s="3"/>
      <c r="CK1" s="3"/>
      <c r="CL1" s="3"/>
      <c r="CM1" s="3"/>
      <c r="CN1" s="3"/>
      <c r="CO1" s="3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</row>
    <row r="2" spans="1:149" ht="14.25" customHeight="1">
      <c r="A2" s="6"/>
      <c r="B2" s="218">
        <f>6-COUNTBLANK(D3:D8)</f>
        <v>5</v>
      </c>
      <c r="C2" s="219"/>
      <c r="D2" s="168" t="s">
        <v>61</v>
      </c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 t="s">
        <v>62</v>
      </c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70"/>
      <c r="AN2" s="365" t="s">
        <v>56</v>
      </c>
      <c r="AO2" s="366"/>
      <c r="AP2" s="366"/>
      <c r="AQ2" s="366"/>
      <c r="AR2" s="366"/>
      <c r="AS2" s="366"/>
      <c r="AT2" s="366"/>
      <c r="AU2" s="366"/>
      <c r="AV2" s="366"/>
      <c r="AW2" s="366"/>
      <c r="AX2" s="7"/>
      <c r="AY2" s="367" t="s">
        <v>90</v>
      </c>
      <c r="AZ2" s="367"/>
      <c r="BA2" s="367"/>
      <c r="BB2" s="367"/>
      <c r="BC2" s="367"/>
      <c r="BD2" s="367"/>
      <c r="BE2" s="367"/>
      <c r="BF2" s="367"/>
      <c r="BG2" s="367"/>
      <c r="BH2" s="367"/>
      <c r="BI2" s="367"/>
      <c r="BJ2" s="367"/>
      <c r="BK2" s="367"/>
      <c r="BL2" s="367"/>
      <c r="BM2" s="367"/>
      <c r="BN2" s="367"/>
      <c r="BO2" s="367"/>
      <c r="BP2" s="367"/>
      <c r="BQ2" s="367"/>
      <c r="BR2" s="367"/>
      <c r="BS2" s="367"/>
      <c r="BT2" s="367"/>
      <c r="BU2" s="367"/>
      <c r="BV2" s="367"/>
      <c r="BW2" s="367"/>
      <c r="BX2" s="367"/>
      <c r="BY2" s="367"/>
      <c r="BZ2" s="367"/>
      <c r="CA2" s="367"/>
      <c r="CB2" s="367"/>
      <c r="CC2" s="367"/>
      <c r="CD2" s="2"/>
      <c r="CE2" s="2"/>
      <c r="CF2" s="3"/>
      <c r="CG2" s="3"/>
      <c r="CH2" s="3"/>
      <c r="CI2" s="3"/>
      <c r="CJ2" s="3"/>
      <c r="CK2" s="3"/>
      <c r="CL2" s="3"/>
      <c r="CM2" s="3"/>
      <c r="CN2" s="3"/>
      <c r="CO2" s="3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</row>
    <row r="3" spans="1:149" ht="14.25" customHeight="1">
      <c r="A3" s="6"/>
      <c r="B3" s="221">
        <v>1</v>
      </c>
      <c r="C3" s="222"/>
      <c r="D3" s="280" t="s">
        <v>193</v>
      </c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81"/>
      <c r="V3" s="264" t="s">
        <v>111</v>
      </c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6"/>
      <c r="AN3" s="365" t="s">
        <v>57</v>
      </c>
      <c r="AO3" s="366"/>
      <c r="AP3" s="366"/>
      <c r="AQ3" s="366"/>
      <c r="AR3" s="366"/>
      <c r="AS3" s="366"/>
      <c r="AT3" s="366"/>
      <c r="AU3" s="366"/>
      <c r="AV3" s="366"/>
      <c r="AW3" s="366"/>
      <c r="AX3" s="7"/>
      <c r="AY3" s="373">
        <v>42064</v>
      </c>
      <c r="AZ3" s="367"/>
      <c r="BA3" s="367"/>
      <c r="BB3" s="367"/>
      <c r="BC3" s="367"/>
      <c r="BD3" s="367"/>
      <c r="BE3" s="367"/>
      <c r="BF3" s="367"/>
      <c r="BG3" s="367"/>
      <c r="BH3" s="367"/>
      <c r="BI3" s="367"/>
      <c r="BJ3" s="367"/>
      <c r="BK3" s="367"/>
      <c r="BL3" s="367"/>
      <c r="BM3" s="367"/>
      <c r="BN3" s="372" t="s">
        <v>58</v>
      </c>
      <c r="BO3" s="372"/>
      <c r="BP3" s="372"/>
      <c r="BQ3" s="372"/>
      <c r="BR3" s="372"/>
      <c r="BS3" s="372"/>
      <c r="BT3" s="372"/>
      <c r="BU3" s="372"/>
      <c r="BV3" s="372"/>
      <c r="BW3" s="372"/>
      <c r="BX3" s="374">
        <v>0.375</v>
      </c>
      <c r="BY3" s="367"/>
      <c r="BZ3" s="367"/>
      <c r="CA3" s="367"/>
      <c r="CB3" s="367"/>
      <c r="CC3" s="367"/>
      <c r="CD3" s="2"/>
      <c r="CE3" s="2"/>
      <c r="CF3" s="3"/>
      <c r="CG3" s="3"/>
      <c r="CH3" s="3"/>
      <c r="CI3" s="3"/>
      <c r="CJ3" s="3"/>
      <c r="CK3" s="3"/>
      <c r="CL3" s="3"/>
      <c r="CM3" s="3"/>
      <c r="CN3" s="3"/>
      <c r="CO3" s="3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</row>
    <row r="4" spans="1:149" ht="14.25" customHeight="1">
      <c r="A4" s="6"/>
      <c r="B4" s="221">
        <v>2</v>
      </c>
      <c r="C4" s="222"/>
      <c r="D4" s="280" t="s">
        <v>194</v>
      </c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81"/>
      <c r="V4" s="264" t="s">
        <v>111</v>
      </c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6"/>
      <c r="AN4" s="365" t="s">
        <v>59</v>
      </c>
      <c r="AO4" s="366"/>
      <c r="AP4" s="366"/>
      <c r="AQ4" s="366"/>
      <c r="AR4" s="366"/>
      <c r="AS4" s="366"/>
      <c r="AT4" s="366"/>
      <c r="AU4" s="366"/>
      <c r="AV4" s="366"/>
      <c r="AW4" s="366"/>
      <c r="AX4" s="7"/>
      <c r="AY4" s="367" t="s">
        <v>91</v>
      </c>
      <c r="AZ4" s="367"/>
      <c r="BA4" s="367"/>
      <c r="BB4" s="367"/>
      <c r="BC4" s="367"/>
      <c r="BD4" s="367"/>
      <c r="BE4" s="367"/>
      <c r="BF4" s="367"/>
      <c r="BG4" s="367"/>
      <c r="BH4" s="367"/>
      <c r="BI4" s="367"/>
      <c r="BJ4" s="367"/>
      <c r="BK4" s="367"/>
      <c r="BL4" s="367"/>
      <c r="BM4" s="367"/>
      <c r="BN4" s="367"/>
      <c r="BO4" s="367"/>
      <c r="BP4" s="367"/>
      <c r="BQ4" s="367"/>
      <c r="BR4" s="367"/>
      <c r="BS4" s="367"/>
      <c r="BT4" s="367"/>
      <c r="BU4" s="367"/>
      <c r="BV4" s="367"/>
      <c r="BW4" s="367"/>
      <c r="BX4" s="367"/>
      <c r="BY4" s="367"/>
      <c r="BZ4" s="367"/>
      <c r="CA4" s="367"/>
      <c r="CB4" s="367"/>
      <c r="CC4" s="367"/>
      <c r="CD4" s="2"/>
      <c r="CE4" s="2"/>
      <c r="CF4" s="3"/>
      <c r="CG4" s="3"/>
      <c r="CH4" s="3"/>
      <c r="CI4" s="3"/>
      <c r="CJ4" s="3"/>
      <c r="CK4" s="3"/>
      <c r="CL4" s="3"/>
      <c r="CM4" s="3"/>
      <c r="CN4" s="3"/>
      <c r="CO4" s="3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</row>
    <row r="5" spans="1:149" ht="14.25" customHeight="1">
      <c r="A5" s="6"/>
      <c r="B5" s="221">
        <v>3</v>
      </c>
      <c r="C5" s="222"/>
      <c r="D5" s="280" t="s">
        <v>195</v>
      </c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81"/>
      <c r="V5" s="264" t="s">
        <v>111</v>
      </c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6"/>
      <c r="AN5" s="365" t="s">
        <v>7</v>
      </c>
      <c r="AO5" s="366"/>
      <c r="AP5" s="366"/>
      <c r="AQ5" s="366"/>
      <c r="AR5" s="366"/>
      <c r="AS5" s="366"/>
      <c r="AT5" s="366"/>
      <c r="AU5" s="366"/>
      <c r="AV5" s="366"/>
      <c r="AW5" s="366"/>
      <c r="AX5" s="7"/>
      <c r="AY5" s="361">
        <v>1</v>
      </c>
      <c r="AZ5" s="361"/>
      <c r="BA5" s="361"/>
      <c r="BB5" s="361"/>
      <c r="BC5" s="361"/>
      <c r="BD5" s="220" t="s">
        <v>41</v>
      </c>
      <c r="BE5" s="220"/>
      <c r="BF5" s="220"/>
      <c r="BG5" s="220"/>
      <c r="BH5" s="220"/>
      <c r="BI5" s="220"/>
      <c r="BJ5" s="361">
        <v>1</v>
      </c>
      <c r="BK5" s="361"/>
      <c r="BL5" s="361"/>
      <c r="BM5" s="361"/>
      <c r="BN5" s="361"/>
      <c r="BO5" s="220" t="s">
        <v>3</v>
      </c>
      <c r="BP5" s="220"/>
      <c r="BQ5" s="220"/>
      <c r="BR5" s="220"/>
      <c r="BS5" s="220"/>
      <c r="BT5" s="220"/>
      <c r="BU5" s="370" t="s">
        <v>154</v>
      </c>
      <c r="BV5" s="361"/>
      <c r="BW5" s="361"/>
      <c r="BX5" s="361"/>
      <c r="BY5" s="361"/>
      <c r="BZ5" s="2"/>
      <c r="CA5" s="2"/>
      <c r="CB5" s="2"/>
      <c r="CC5" s="2"/>
      <c r="CD5" s="2"/>
      <c r="CE5" s="2"/>
      <c r="CF5" s="3"/>
      <c r="CG5" s="3"/>
      <c r="CH5" s="3"/>
      <c r="CI5" s="3"/>
      <c r="CJ5" s="3"/>
      <c r="CK5" s="3"/>
      <c r="CL5" s="3"/>
      <c r="CM5" s="3"/>
      <c r="CN5" s="3"/>
      <c r="CO5" s="3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</row>
    <row r="6" spans="1:149" ht="14.25" customHeight="1">
      <c r="A6" s="6"/>
      <c r="B6" s="221">
        <v>4</v>
      </c>
      <c r="C6" s="222"/>
      <c r="D6" s="280" t="s">
        <v>196</v>
      </c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81"/>
      <c r="V6" s="264" t="s">
        <v>111</v>
      </c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6"/>
      <c r="AN6" s="365" t="s">
        <v>0</v>
      </c>
      <c r="AO6" s="366"/>
      <c r="AP6" s="366"/>
      <c r="AQ6" s="366"/>
      <c r="AR6" s="366"/>
      <c r="AS6" s="366"/>
      <c r="AT6" s="366"/>
      <c r="AU6" s="366"/>
      <c r="AV6" s="366"/>
      <c r="AW6" s="366"/>
      <c r="AX6" s="7"/>
      <c r="AY6" s="367" t="s">
        <v>199</v>
      </c>
      <c r="AZ6" s="367"/>
      <c r="BA6" s="367"/>
      <c r="BB6" s="367"/>
      <c r="BC6" s="367"/>
      <c r="BD6" s="367"/>
      <c r="BE6" s="367"/>
      <c r="BF6" s="367"/>
      <c r="BG6" s="367"/>
      <c r="BH6" s="367"/>
      <c r="BI6" s="367"/>
      <c r="BJ6" s="367"/>
      <c r="BK6" s="367"/>
      <c r="BL6" s="367"/>
      <c r="BM6" s="367"/>
      <c r="BN6" s="367"/>
      <c r="BO6" s="367"/>
      <c r="BP6" s="367"/>
      <c r="BQ6" s="367"/>
      <c r="BR6" s="367"/>
      <c r="BS6" s="367"/>
      <c r="BT6" s="367"/>
      <c r="BU6" s="367"/>
      <c r="BV6" s="367"/>
      <c r="BW6" s="367"/>
      <c r="BX6" s="367"/>
      <c r="BY6" s="367"/>
      <c r="BZ6" s="367"/>
      <c r="CA6" s="367"/>
      <c r="CB6" s="367"/>
      <c r="CC6" s="367"/>
      <c r="CD6" s="2"/>
      <c r="CE6" s="2"/>
      <c r="CF6" s="3"/>
      <c r="CG6" s="3"/>
      <c r="CH6" s="3"/>
      <c r="CI6" s="3"/>
      <c r="CJ6" s="3"/>
      <c r="CK6" s="3"/>
      <c r="CL6" s="3"/>
      <c r="CM6" s="3"/>
      <c r="CN6" s="3"/>
      <c r="CO6" s="3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</row>
    <row r="7" spans="1:149" ht="14.25" customHeight="1">
      <c r="A7" s="6"/>
      <c r="B7" s="221">
        <v>5</v>
      </c>
      <c r="C7" s="222"/>
      <c r="D7" s="280" t="s">
        <v>197</v>
      </c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81"/>
      <c r="V7" s="264" t="s">
        <v>198</v>
      </c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6"/>
      <c r="AN7" s="365" t="s">
        <v>1</v>
      </c>
      <c r="AO7" s="366"/>
      <c r="AP7" s="366"/>
      <c r="AQ7" s="366"/>
      <c r="AR7" s="366"/>
      <c r="AS7" s="366"/>
      <c r="AT7" s="366"/>
      <c r="AU7" s="366"/>
      <c r="AV7" s="366"/>
      <c r="AW7" s="366"/>
      <c r="AX7" s="7"/>
      <c r="AY7" s="367" t="s">
        <v>132</v>
      </c>
      <c r="AZ7" s="367"/>
      <c r="BA7" s="367"/>
      <c r="BB7" s="367"/>
      <c r="BC7" s="367"/>
      <c r="BD7" s="367"/>
      <c r="BE7" s="367"/>
      <c r="BF7" s="367"/>
      <c r="BG7" s="367"/>
      <c r="BH7" s="367"/>
      <c r="BI7" s="367"/>
      <c r="BJ7" s="367"/>
      <c r="BK7" s="367"/>
      <c r="BL7" s="367"/>
      <c r="BM7" s="367"/>
      <c r="BN7" s="367"/>
      <c r="BO7" s="367"/>
      <c r="BP7" s="367"/>
      <c r="BQ7" s="367"/>
      <c r="BR7" s="367"/>
      <c r="BS7" s="367"/>
      <c r="BT7" s="367"/>
      <c r="BU7" s="367"/>
      <c r="BV7" s="367"/>
      <c r="BW7" s="367"/>
      <c r="BX7" s="367"/>
      <c r="BY7" s="367"/>
      <c r="BZ7" s="367"/>
      <c r="CA7" s="367"/>
      <c r="CB7" s="367"/>
      <c r="CC7" s="367"/>
      <c r="CD7" s="8"/>
      <c r="CE7" s="2"/>
      <c r="CF7" s="3"/>
      <c r="CG7" s="3"/>
      <c r="CH7" s="3"/>
      <c r="CI7" s="3"/>
      <c r="CJ7" s="3"/>
      <c r="CK7" s="3"/>
      <c r="CL7" s="3"/>
      <c r="CM7" s="3"/>
      <c r="CN7" s="3"/>
      <c r="CO7" s="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</row>
    <row r="8" spans="1:149" ht="14.25" customHeight="1">
      <c r="A8" s="6"/>
      <c r="B8" s="221">
        <v>6</v>
      </c>
      <c r="C8" s="222"/>
      <c r="D8" s="280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81"/>
      <c r="V8" s="264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6"/>
      <c r="AN8" s="365" t="s">
        <v>60</v>
      </c>
      <c r="AO8" s="366"/>
      <c r="AP8" s="366"/>
      <c r="AQ8" s="366"/>
      <c r="AR8" s="366"/>
      <c r="AS8" s="366"/>
      <c r="AT8" s="366"/>
      <c r="AU8" s="366"/>
      <c r="AV8" s="366"/>
      <c r="AW8" s="366"/>
      <c r="AX8" s="7"/>
      <c r="AY8" s="362" t="s">
        <v>133</v>
      </c>
      <c r="AZ8" s="363"/>
      <c r="BA8" s="363"/>
      <c r="BB8" s="363"/>
      <c r="BC8" s="363"/>
      <c r="BD8" s="363"/>
      <c r="BE8" s="363"/>
      <c r="BF8" s="363"/>
      <c r="BG8" s="363"/>
      <c r="BH8" s="363"/>
      <c r="BI8" s="363"/>
      <c r="BJ8" s="364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2"/>
      <c r="CF8" s="3"/>
      <c r="CG8" s="3"/>
      <c r="CH8" s="3"/>
      <c r="CI8" s="3"/>
      <c r="CJ8" s="3"/>
      <c r="CK8" s="3"/>
      <c r="CL8" s="3"/>
      <c r="CM8" s="3"/>
      <c r="CN8" s="3"/>
      <c r="CO8" s="3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</row>
    <row r="9" spans="1:149" ht="14.25" customHeight="1">
      <c r="A9" s="6"/>
      <c r="B9" s="2"/>
      <c r="C9" s="2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2"/>
      <c r="CF9" s="3"/>
      <c r="CG9" s="3"/>
      <c r="CH9" s="3"/>
      <c r="CI9" s="3"/>
      <c r="CJ9" s="3"/>
      <c r="CK9" s="3"/>
      <c r="CL9" s="3"/>
      <c r="CM9" s="3"/>
      <c r="CN9" s="3"/>
      <c r="CO9" s="3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</row>
    <row r="10" spans="1:149" ht="14.25" customHeight="1">
      <c r="A10" s="6"/>
      <c r="B10" s="2"/>
      <c r="C10" s="2"/>
      <c r="D10" s="371" t="s">
        <v>86</v>
      </c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1"/>
      <c r="AF10" s="371"/>
      <c r="AG10" s="371"/>
      <c r="AH10" s="371"/>
      <c r="AI10" s="371"/>
      <c r="AJ10" s="371"/>
      <c r="AK10" s="371"/>
      <c r="AL10" s="371"/>
      <c r="AM10" s="371"/>
      <c r="AN10" s="371"/>
      <c r="AO10" s="371"/>
      <c r="AP10" s="371"/>
      <c r="AQ10" s="371"/>
      <c r="AR10" s="371"/>
      <c r="AS10" s="371"/>
      <c r="AT10" s="371"/>
      <c r="AU10" s="371"/>
      <c r="AV10" s="371"/>
      <c r="AW10" s="371"/>
      <c r="AX10" s="371"/>
      <c r="AY10" s="371"/>
      <c r="AZ10" s="371"/>
      <c r="BA10" s="371"/>
      <c r="BB10" s="371"/>
      <c r="BC10" s="371"/>
      <c r="BD10" s="371"/>
      <c r="BE10" s="371"/>
      <c r="BF10" s="371"/>
      <c r="BG10" s="371"/>
      <c r="BH10" s="371"/>
      <c r="BI10" s="371"/>
      <c r="BJ10" s="371"/>
      <c r="BK10" s="371"/>
      <c r="BL10" s="371"/>
      <c r="BM10" s="371"/>
      <c r="BN10" s="371"/>
      <c r="BO10" s="371"/>
      <c r="BP10" s="371"/>
      <c r="BQ10" s="371"/>
      <c r="BR10" s="371"/>
      <c r="BS10" s="371"/>
      <c r="BT10" s="371"/>
      <c r="BU10" s="371"/>
      <c r="BV10" s="371"/>
      <c r="BW10" s="371"/>
      <c r="BX10" s="371"/>
      <c r="BY10" s="371"/>
      <c r="BZ10" s="371"/>
      <c r="CA10" s="371"/>
      <c r="CB10" s="371"/>
      <c r="CC10" s="9"/>
      <c r="CD10" s="9"/>
      <c r="CE10" s="2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</row>
    <row r="11" spans="1:149" ht="14.25" customHeight="1">
      <c r="A11" s="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2"/>
      <c r="BZ11" s="2"/>
      <c r="CA11" s="2"/>
      <c r="CB11" s="2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</row>
    <row r="12" spans="2:149" ht="12.7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Q12" s="375" t="s">
        <v>83</v>
      </c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  <c r="AP12" s="376"/>
      <c r="AQ12" s="376"/>
      <c r="AR12" s="376"/>
      <c r="AS12" s="376"/>
      <c r="AT12" s="376"/>
      <c r="AU12" s="376"/>
      <c r="AV12" s="376"/>
      <c r="AW12" s="376"/>
      <c r="AX12" s="376"/>
      <c r="AY12" s="376"/>
      <c r="AZ12" s="376"/>
      <c r="BA12" s="376"/>
      <c r="BB12" s="376"/>
      <c r="BC12" s="376"/>
      <c r="BD12" s="376"/>
      <c r="BE12" s="376"/>
      <c r="BF12" s="377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386" t="s">
        <v>89</v>
      </c>
      <c r="BT12" s="386"/>
      <c r="BU12" s="386"/>
      <c r="BV12" s="386"/>
      <c r="BW12" s="386"/>
      <c r="BX12" s="386"/>
      <c r="BY12" s="386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</row>
    <row r="13" spans="1:149" ht="12.75" customHeight="1">
      <c r="A13" s="16"/>
      <c r="B13" s="13"/>
      <c r="C13" s="13"/>
      <c r="D13" s="13"/>
      <c r="E13" s="13"/>
      <c r="F13" s="13"/>
      <c r="G13" s="13"/>
      <c r="H13" s="13"/>
      <c r="I13" s="13"/>
      <c r="J13" s="13"/>
      <c r="K13" s="13"/>
      <c r="Q13" s="378" t="s">
        <v>84</v>
      </c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79"/>
      <c r="AM13" s="379"/>
      <c r="AN13" s="379"/>
      <c r="AO13" s="379"/>
      <c r="AP13" s="379"/>
      <c r="AQ13" s="379"/>
      <c r="AR13" s="379"/>
      <c r="AS13" s="379"/>
      <c r="AT13" s="379"/>
      <c r="AU13" s="379"/>
      <c r="AV13" s="379"/>
      <c r="AW13" s="379"/>
      <c r="AX13" s="379"/>
      <c r="AY13" s="379"/>
      <c r="AZ13" s="379"/>
      <c r="BA13" s="379"/>
      <c r="BB13" s="379"/>
      <c r="BC13" s="379"/>
      <c r="BD13" s="379"/>
      <c r="BE13" s="379"/>
      <c r="BF13" s="380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</row>
    <row r="14" spans="1:149" ht="12.75" customHeight="1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13"/>
      <c r="Q14" s="378" t="s">
        <v>85</v>
      </c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79"/>
      <c r="AL14" s="379"/>
      <c r="AM14" s="379"/>
      <c r="AN14" s="379"/>
      <c r="AO14" s="379"/>
      <c r="AP14" s="379"/>
      <c r="AQ14" s="379"/>
      <c r="AR14" s="379"/>
      <c r="AS14" s="379"/>
      <c r="AT14" s="379"/>
      <c r="AU14" s="379"/>
      <c r="AV14" s="379"/>
      <c r="AW14" s="379"/>
      <c r="AX14" s="379"/>
      <c r="AY14" s="379"/>
      <c r="AZ14" s="379"/>
      <c r="BA14" s="379"/>
      <c r="BB14" s="379"/>
      <c r="BC14" s="379"/>
      <c r="BD14" s="379"/>
      <c r="BE14" s="379"/>
      <c r="BF14" s="380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</row>
    <row r="15" spans="1:149" ht="12.75" customHeight="1">
      <c r="A15" s="4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7"/>
      <c r="Q15" s="381" t="s">
        <v>88</v>
      </c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3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</row>
    <row r="16" spans="1:149" ht="12.75" customHeight="1">
      <c r="A16" s="4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7"/>
      <c r="BZ16" s="17"/>
      <c r="CA16" s="17"/>
      <c r="CB16" s="17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</row>
    <row r="17" spans="1:149" ht="12.75" customHeight="1">
      <c r="A17" s="4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</row>
    <row r="18" spans="1:149" ht="7.5" customHeight="1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337" t="str">
        <f>IF(AY2&lt;&gt;"",AY2,"")</f>
        <v>BORGES</v>
      </c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13"/>
      <c r="AS18" s="13"/>
      <c r="AT18" s="13"/>
      <c r="AU18" s="13"/>
      <c r="AV18" s="339">
        <f>IF(AY3&lt;&gt;"",AY3,"")</f>
        <v>42064</v>
      </c>
      <c r="AW18" s="337"/>
      <c r="AX18" s="337"/>
      <c r="AY18" s="337"/>
      <c r="AZ18" s="337"/>
      <c r="BA18" s="337"/>
      <c r="BB18" s="337"/>
      <c r="BC18" s="337"/>
      <c r="BD18" s="337"/>
      <c r="BE18" s="337"/>
      <c r="BF18" s="337"/>
      <c r="BG18" s="337"/>
      <c r="BH18" s="337"/>
      <c r="BI18" s="337"/>
      <c r="BJ18" s="337"/>
      <c r="BK18" s="337"/>
      <c r="BL18" s="337"/>
      <c r="BM18" s="13"/>
      <c r="BN18" s="13"/>
      <c r="BO18" s="13"/>
      <c r="BP18" s="13"/>
      <c r="BQ18" s="13"/>
      <c r="BR18" s="368">
        <f>IF(BX3&lt;&gt;"",BX3,"")</f>
        <v>0.375</v>
      </c>
      <c r="BS18" s="368"/>
      <c r="BT18" s="368"/>
      <c r="BU18" s="368"/>
      <c r="BV18" s="368"/>
      <c r="BW18" s="368"/>
      <c r="BX18" s="368"/>
      <c r="BY18" s="368"/>
      <c r="BZ18" s="1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</row>
    <row r="19" spans="1:149" ht="7.5" customHeight="1">
      <c r="A19" s="4"/>
      <c r="B19" s="267" t="s">
        <v>4</v>
      </c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  <c r="AR19" s="336" t="s">
        <v>5</v>
      </c>
      <c r="AS19" s="336"/>
      <c r="AT19" s="336"/>
      <c r="AU19" s="336"/>
      <c r="AV19" s="337"/>
      <c r="AW19" s="337"/>
      <c r="AX19" s="337"/>
      <c r="AY19" s="337"/>
      <c r="AZ19" s="337"/>
      <c r="BA19" s="337"/>
      <c r="BB19" s="337"/>
      <c r="BC19" s="337"/>
      <c r="BD19" s="337"/>
      <c r="BE19" s="337"/>
      <c r="BF19" s="337"/>
      <c r="BG19" s="337"/>
      <c r="BH19" s="337"/>
      <c r="BI19" s="337"/>
      <c r="BJ19" s="337"/>
      <c r="BK19" s="337"/>
      <c r="BL19" s="337"/>
      <c r="BN19" s="267" t="s">
        <v>6</v>
      </c>
      <c r="BO19" s="267"/>
      <c r="BP19" s="267"/>
      <c r="BQ19" s="13"/>
      <c r="BR19" s="368"/>
      <c r="BS19" s="368"/>
      <c r="BT19" s="368"/>
      <c r="BU19" s="368"/>
      <c r="BV19" s="368"/>
      <c r="BW19" s="368"/>
      <c r="BX19" s="368"/>
      <c r="BY19" s="368"/>
      <c r="BZ19" s="1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</row>
    <row r="20" spans="1:149" ht="7.5" customHeight="1">
      <c r="A20" s="4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6"/>
      <c r="AS20" s="336"/>
      <c r="AT20" s="336"/>
      <c r="AU20" s="336"/>
      <c r="AV20" s="338"/>
      <c r="AW20" s="338"/>
      <c r="AX20" s="338"/>
      <c r="AY20" s="338"/>
      <c r="AZ20" s="338"/>
      <c r="BA20" s="338"/>
      <c r="BB20" s="338"/>
      <c r="BC20" s="338"/>
      <c r="BD20" s="338"/>
      <c r="BE20" s="338"/>
      <c r="BF20" s="338"/>
      <c r="BG20" s="338"/>
      <c r="BH20" s="338"/>
      <c r="BI20" s="338"/>
      <c r="BJ20" s="338"/>
      <c r="BK20" s="338"/>
      <c r="BL20" s="338"/>
      <c r="BN20" s="267"/>
      <c r="BO20" s="267"/>
      <c r="BP20" s="267"/>
      <c r="BQ20" s="18"/>
      <c r="BR20" s="369"/>
      <c r="BS20" s="369"/>
      <c r="BT20" s="369"/>
      <c r="BU20" s="369"/>
      <c r="BV20" s="369"/>
      <c r="BW20" s="369"/>
      <c r="BX20" s="369"/>
      <c r="BY20" s="369"/>
      <c r="BZ20" s="1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</row>
    <row r="21" spans="1:149" ht="7.5" customHeight="1">
      <c r="A21" s="4"/>
      <c r="B21" s="13"/>
      <c r="C21" s="13"/>
      <c r="D21" s="13"/>
      <c r="E21" s="13"/>
      <c r="F21" s="13"/>
      <c r="G21" s="13"/>
      <c r="H21" s="13"/>
      <c r="I21" s="13"/>
      <c r="J21" s="337" t="str">
        <f>IF(AY4&lt;&gt;"",AY4,"")</f>
        <v>CAMPIONAT PROVINCIAL</v>
      </c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  <c r="AT21" s="337"/>
      <c r="AU21" s="341" t="s">
        <v>7</v>
      </c>
      <c r="AV21" s="341"/>
      <c r="AW21" s="341"/>
      <c r="AX21" s="341"/>
      <c r="AY21" s="341"/>
      <c r="AZ21" s="342">
        <f>IF(AY5&lt;&gt;"",AY5,"")</f>
        <v>1</v>
      </c>
      <c r="BA21" s="342"/>
      <c r="BB21" s="342"/>
      <c r="BC21" s="342"/>
      <c r="BD21" s="342"/>
      <c r="BE21" s="343" t="s">
        <v>8</v>
      </c>
      <c r="BF21" s="343"/>
      <c r="BG21" s="343"/>
      <c r="BH21" s="343"/>
      <c r="BI21" s="343"/>
      <c r="BJ21" s="320">
        <f>IF(BJ5&lt;&gt;"",BJ5,"")</f>
        <v>1</v>
      </c>
      <c r="BK21" s="320"/>
      <c r="BL21" s="320"/>
      <c r="BM21" s="320"/>
      <c r="BN21" s="320"/>
      <c r="BO21" s="341" t="s">
        <v>9</v>
      </c>
      <c r="BP21" s="341"/>
      <c r="BQ21" s="341"/>
      <c r="BR21" s="341"/>
      <c r="BS21" s="341"/>
      <c r="BT21" s="337" t="str">
        <f>IF(BU5&lt;&gt;"",BU5,"")</f>
        <v>5 . 6</v>
      </c>
      <c r="BU21" s="337"/>
      <c r="BV21" s="337"/>
      <c r="BW21" s="337"/>
      <c r="BX21" s="337"/>
      <c r="BY21" s="337"/>
      <c r="BZ21" s="1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</row>
    <row r="22" spans="1:149" ht="7.5" customHeight="1">
      <c r="A22" s="4"/>
      <c r="B22" s="267" t="s">
        <v>10</v>
      </c>
      <c r="C22" s="267"/>
      <c r="D22" s="267"/>
      <c r="E22" s="267"/>
      <c r="F22" s="267"/>
      <c r="G22" s="267"/>
      <c r="H22" s="267"/>
      <c r="I22" s="26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41"/>
      <c r="AV22" s="341"/>
      <c r="AW22" s="341"/>
      <c r="AX22" s="341"/>
      <c r="AY22" s="341"/>
      <c r="AZ22" s="320"/>
      <c r="BA22" s="320"/>
      <c r="BB22" s="320"/>
      <c r="BC22" s="320"/>
      <c r="BD22" s="320"/>
      <c r="BE22" s="341"/>
      <c r="BF22" s="341"/>
      <c r="BG22" s="341"/>
      <c r="BH22" s="341"/>
      <c r="BI22" s="341"/>
      <c r="BJ22" s="320"/>
      <c r="BK22" s="320"/>
      <c r="BL22" s="320"/>
      <c r="BM22" s="320"/>
      <c r="BN22" s="320"/>
      <c r="BO22" s="341"/>
      <c r="BP22" s="341"/>
      <c r="BQ22" s="341"/>
      <c r="BR22" s="341"/>
      <c r="BS22" s="341"/>
      <c r="BT22" s="337"/>
      <c r="BU22" s="337"/>
      <c r="BV22" s="337"/>
      <c r="BW22" s="337"/>
      <c r="BX22" s="337"/>
      <c r="BY22" s="337"/>
      <c r="BZ22" s="1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</row>
    <row r="23" spans="1:149" ht="7.5" customHeight="1">
      <c r="A23" s="4"/>
      <c r="B23" s="267"/>
      <c r="C23" s="267"/>
      <c r="D23" s="267"/>
      <c r="E23" s="267"/>
      <c r="F23" s="267"/>
      <c r="G23" s="267"/>
      <c r="H23" s="267"/>
      <c r="I23" s="267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41"/>
      <c r="AV23" s="341"/>
      <c r="AW23" s="341"/>
      <c r="AX23" s="341"/>
      <c r="AY23" s="341"/>
      <c r="AZ23" s="321"/>
      <c r="BA23" s="321"/>
      <c r="BB23" s="321"/>
      <c r="BC23" s="321"/>
      <c r="BD23" s="321"/>
      <c r="BE23" s="341"/>
      <c r="BF23" s="341"/>
      <c r="BG23" s="341"/>
      <c r="BH23" s="341"/>
      <c r="BI23" s="341"/>
      <c r="BJ23" s="321"/>
      <c r="BK23" s="321"/>
      <c r="BL23" s="321"/>
      <c r="BM23" s="321"/>
      <c r="BN23" s="340"/>
      <c r="BO23" s="341"/>
      <c r="BP23" s="341"/>
      <c r="BQ23" s="341"/>
      <c r="BR23" s="341"/>
      <c r="BS23" s="341"/>
      <c r="BT23" s="338"/>
      <c r="BU23" s="338"/>
      <c r="BV23" s="338"/>
      <c r="BW23" s="338"/>
      <c r="BX23" s="338"/>
      <c r="BY23" s="338"/>
      <c r="BZ23" s="1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</row>
    <row r="24" spans="1:149" ht="7.5" customHeight="1">
      <c r="A24" s="4"/>
      <c r="B24" s="13"/>
      <c r="C24" s="13"/>
      <c r="D24" s="13"/>
      <c r="E24" s="13"/>
      <c r="F24" s="13"/>
      <c r="G24" s="13"/>
      <c r="H24" s="13"/>
      <c r="I24" s="337" t="str">
        <f>IF(AY6&lt;&gt;"",AY6,"")</f>
        <v>Aleví</v>
      </c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13"/>
      <c r="AH24" s="13"/>
      <c r="AI24" s="13"/>
      <c r="AJ24" s="13"/>
      <c r="AK24" s="13"/>
      <c r="AL24" s="13"/>
      <c r="AM24" s="13"/>
      <c r="AN24" s="13"/>
      <c r="AO24" s="13"/>
      <c r="AP24" s="320" t="str">
        <f>IF(AY7&lt;&gt;"",AY7,"")</f>
        <v>Centre de tecnificació</v>
      </c>
      <c r="AQ24" s="320"/>
      <c r="AR24" s="320"/>
      <c r="AS24" s="320"/>
      <c r="AT24" s="320"/>
      <c r="AU24" s="320"/>
      <c r="AV24" s="320"/>
      <c r="AW24" s="320"/>
      <c r="AX24" s="320"/>
      <c r="AY24" s="320"/>
      <c r="AZ24" s="320"/>
      <c r="BA24" s="320"/>
      <c r="BB24" s="320"/>
      <c r="BC24" s="320"/>
      <c r="BD24" s="320"/>
      <c r="BE24" s="320"/>
      <c r="BF24" s="320"/>
      <c r="BG24" s="320"/>
      <c r="BH24" s="320"/>
      <c r="BI24" s="320"/>
      <c r="BJ24" s="320"/>
      <c r="BK24" s="320"/>
      <c r="BL24" s="320"/>
      <c r="BM24" s="320"/>
      <c r="BN24" s="19"/>
      <c r="BO24" s="19"/>
      <c r="BP24" s="13"/>
      <c r="BQ24" s="13"/>
      <c r="BR24" s="13"/>
      <c r="BS24" s="340" t="str">
        <f>IF(AY8&lt;&gt;"",AY8,"")</f>
        <v>14/15</v>
      </c>
      <c r="BT24" s="340"/>
      <c r="BU24" s="340"/>
      <c r="BV24" s="340"/>
      <c r="BW24" s="340"/>
      <c r="BX24" s="340"/>
      <c r="BY24" s="340"/>
      <c r="BZ24" s="1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</row>
    <row r="25" spans="2:149" ht="7.5" customHeight="1">
      <c r="B25" s="267" t="s">
        <v>0</v>
      </c>
      <c r="C25" s="267"/>
      <c r="D25" s="267"/>
      <c r="E25" s="267"/>
      <c r="F25" s="267"/>
      <c r="G25" s="267"/>
      <c r="H25" s="26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13"/>
      <c r="AH25" s="267" t="s">
        <v>1</v>
      </c>
      <c r="AI25" s="267"/>
      <c r="AJ25" s="267"/>
      <c r="AK25" s="267"/>
      <c r="AL25" s="267"/>
      <c r="AM25" s="267"/>
      <c r="AN25" s="267"/>
      <c r="AO25" s="267"/>
      <c r="AP25" s="320"/>
      <c r="AQ25" s="320"/>
      <c r="AR25" s="320"/>
      <c r="AS25" s="320"/>
      <c r="AT25" s="320"/>
      <c r="AU25" s="320"/>
      <c r="AV25" s="320"/>
      <c r="AW25" s="320"/>
      <c r="AX25" s="320"/>
      <c r="AY25" s="320"/>
      <c r="AZ25" s="320"/>
      <c r="BA25" s="320"/>
      <c r="BB25" s="320"/>
      <c r="BC25" s="320"/>
      <c r="BD25" s="320"/>
      <c r="BE25" s="320"/>
      <c r="BF25" s="320"/>
      <c r="BG25" s="320"/>
      <c r="BH25" s="320"/>
      <c r="BI25" s="320"/>
      <c r="BJ25" s="320"/>
      <c r="BK25" s="320"/>
      <c r="BL25" s="320"/>
      <c r="BM25" s="320"/>
      <c r="BN25" s="336" t="s">
        <v>11</v>
      </c>
      <c r="BO25" s="336"/>
      <c r="BP25" s="336"/>
      <c r="BQ25" s="336"/>
      <c r="BR25" s="336"/>
      <c r="BS25" s="340"/>
      <c r="BT25" s="340"/>
      <c r="BU25" s="340"/>
      <c r="BV25" s="340"/>
      <c r="BW25" s="340"/>
      <c r="BX25" s="340"/>
      <c r="BY25" s="340"/>
      <c r="BZ25" s="18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</row>
    <row r="26" spans="2:149" ht="7.5" customHeight="1">
      <c r="B26" s="267"/>
      <c r="C26" s="267"/>
      <c r="D26" s="267"/>
      <c r="E26" s="267"/>
      <c r="F26" s="267"/>
      <c r="G26" s="267"/>
      <c r="H26" s="267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18"/>
      <c r="AH26" s="267"/>
      <c r="AI26" s="267"/>
      <c r="AJ26" s="267"/>
      <c r="AK26" s="267"/>
      <c r="AL26" s="267"/>
      <c r="AM26" s="267"/>
      <c r="AN26" s="267"/>
      <c r="AO26" s="267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1"/>
      <c r="BL26" s="321"/>
      <c r="BM26" s="321"/>
      <c r="BN26" s="336"/>
      <c r="BO26" s="336"/>
      <c r="BP26" s="336"/>
      <c r="BQ26" s="336"/>
      <c r="BR26" s="336"/>
      <c r="BS26" s="321"/>
      <c r="BT26" s="321"/>
      <c r="BU26" s="321"/>
      <c r="BV26" s="321"/>
      <c r="BW26" s="321"/>
      <c r="BX26" s="321"/>
      <c r="BY26" s="321"/>
      <c r="BZ26" s="18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</row>
    <row r="27" spans="2:149" ht="7.5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</row>
    <row r="28" spans="2:149" ht="7.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7"/>
      <c r="CB28" s="17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</row>
    <row r="29" spans="1:149" ht="7.5" customHeight="1">
      <c r="A29" s="20"/>
      <c r="B29" s="274">
        <v>1</v>
      </c>
      <c r="C29" s="275"/>
      <c r="D29" s="310" t="str">
        <f>IF(D3&lt;&gt;"",D3,"")</f>
        <v>Pol Triquell</v>
      </c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1"/>
      <c r="V29" s="310" t="str">
        <f>IF(V3&lt;&gt;"",V3,"")</f>
        <v>CTT Borges</v>
      </c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1"/>
      <c r="AN29" s="274">
        <v>4</v>
      </c>
      <c r="AO29" s="275"/>
      <c r="AP29" s="330" t="str">
        <f>IF(D6&lt;&gt;"",D6,"")</f>
        <v>Bernat Capdevila</v>
      </c>
      <c r="AQ29" s="310"/>
      <c r="AR29" s="310"/>
      <c r="AS29" s="310"/>
      <c r="AT29" s="310"/>
      <c r="AU29" s="310"/>
      <c r="AV29" s="310"/>
      <c r="AW29" s="310"/>
      <c r="AX29" s="310"/>
      <c r="AY29" s="310"/>
      <c r="AZ29" s="310"/>
      <c r="BA29" s="310"/>
      <c r="BB29" s="310"/>
      <c r="BC29" s="310"/>
      <c r="BD29" s="310"/>
      <c r="BE29" s="310"/>
      <c r="BF29" s="310"/>
      <c r="BG29" s="331"/>
      <c r="BH29" s="310" t="str">
        <f>IF(V6&lt;&gt;"",V6,"")</f>
        <v>CTT Borges</v>
      </c>
      <c r="BI29" s="310"/>
      <c r="BJ29" s="310"/>
      <c r="BK29" s="310"/>
      <c r="BL29" s="310"/>
      <c r="BM29" s="310"/>
      <c r="BN29" s="310"/>
      <c r="BO29" s="310"/>
      <c r="BP29" s="310"/>
      <c r="BQ29" s="310"/>
      <c r="BR29" s="310"/>
      <c r="BS29" s="310"/>
      <c r="BT29" s="310"/>
      <c r="BU29" s="310"/>
      <c r="BV29" s="310"/>
      <c r="BW29" s="310"/>
      <c r="BX29" s="310"/>
      <c r="BY29" s="311"/>
      <c r="BZ29" s="1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</row>
    <row r="30" spans="1:149" ht="7.5" customHeight="1">
      <c r="A30" s="20"/>
      <c r="B30" s="276"/>
      <c r="C30" s="277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3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312"/>
      <c r="AL30" s="312"/>
      <c r="AM30" s="313"/>
      <c r="AN30" s="276"/>
      <c r="AO30" s="277"/>
      <c r="AP30" s="332"/>
      <c r="AQ30" s="312"/>
      <c r="AR30" s="312"/>
      <c r="AS30" s="312"/>
      <c r="AT30" s="312"/>
      <c r="AU30" s="312"/>
      <c r="AV30" s="312"/>
      <c r="AW30" s="312"/>
      <c r="AX30" s="312"/>
      <c r="AY30" s="312"/>
      <c r="AZ30" s="312"/>
      <c r="BA30" s="312"/>
      <c r="BB30" s="312"/>
      <c r="BC30" s="312"/>
      <c r="BD30" s="312"/>
      <c r="BE30" s="312"/>
      <c r="BF30" s="312"/>
      <c r="BG30" s="333"/>
      <c r="BH30" s="312"/>
      <c r="BI30" s="312"/>
      <c r="BJ30" s="312"/>
      <c r="BK30" s="312"/>
      <c r="BL30" s="312"/>
      <c r="BM30" s="312"/>
      <c r="BN30" s="312"/>
      <c r="BO30" s="312"/>
      <c r="BP30" s="312"/>
      <c r="BQ30" s="312"/>
      <c r="BR30" s="312"/>
      <c r="BS30" s="312"/>
      <c r="BT30" s="312"/>
      <c r="BU30" s="312"/>
      <c r="BV30" s="312"/>
      <c r="BW30" s="312"/>
      <c r="BX30" s="312"/>
      <c r="BY30" s="313"/>
      <c r="BZ30" s="1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</row>
    <row r="31" spans="1:149" ht="7.5" customHeight="1">
      <c r="A31" s="20"/>
      <c r="B31" s="278"/>
      <c r="C31" s="279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5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5"/>
      <c r="AN31" s="278"/>
      <c r="AO31" s="279"/>
      <c r="AP31" s="334"/>
      <c r="AQ31" s="314"/>
      <c r="AR31" s="314"/>
      <c r="AS31" s="314"/>
      <c r="AT31" s="314"/>
      <c r="AU31" s="314"/>
      <c r="AV31" s="314"/>
      <c r="AW31" s="314"/>
      <c r="AX31" s="314"/>
      <c r="AY31" s="314"/>
      <c r="AZ31" s="314"/>
      <c r="BA31" s="314"/>
      <c r="BB31" s="314"/>
      <c r="BC31" s="314"/>
      <c r="BD31" s="314"/>
      <c r="BE31" s="314"/>
      <c r="BF31" s="314"/>
      <c r="BG31" s="335"/>
      <c r="BH31" s="314"/>
      <c r="BI31" s="314"/>
      <c r="BJ31" s="314"/>
      <c r="BK31" s="314"/>
      <c r="BL31" s="314"/>
      <c r="BM31" s="314"/>
      <c r="BN31" s="314"/>
      <c r="BO31" s="314"/>
      <c r="BP31" s="314"/>
      <c r="BQ31" s="314"/>
      <c r="BR31" s="314"/>
      <c r="BS31" s="314"/>
      <c r="BT31" s="314"/>
      <c r="BU31" s="314"/>
      <c r="BV31" s="314"/>
      <c r="BW31" s="314"/>
      <c r="BX31" s="314"/>
      <c r="BY31" s="315"/>
      <c r="BZ31" s="1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</row>
    <row r="32" spans="1:149" ht="7.5" customHeight="1">
      <c r="A32" s="20"/>
      <c r="B32" s="274">
        <v>2</v>
      </c>
      <c r="C32" s="275"/>
      <c r="D32" s="310" t="str">
        <f>IF(D4&lt;&gt;"",D4,"")</f>
        <v>Pau Palau</v>
      </c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1"/>
      <c r="V32" s="310" t="str">
        <f>IF(V4&lt;&gt;"",V4,"")</f>
        <v>CTT Borges</v>
      </c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  <c r="AI32" s="310"/>
      <c r="AJ32" s="310"/>
      <c r="AK32" s="310"/>
      <c r="AL32" s="310"/>
      <c r="AM32" s="311"/>
      <c r="AN32" s="274">
        <v>5</v>
      </c>
      <c r="AO32" s="275"/>
      <c r="AP32" s="330" t="str">
        <f>IF(D7&lt;&gt;"",D7,"")</f>
        <v>Alex Alcon</v>
      </c>
      <c r="AQ32" s="310"/>
      <c r="AR32" s="310"/>
      <c r="AS32" s="310"/>
      <c r="AT32" s="310"/>
      <c r="AU32" s="310"/>
      <c r="AV32" s="310"/>
      <c r="AW32" s="310"/>
      <c r="AX32" s="310"/>
      <c r="AY32" s="310"/>
      <c r="AZ32" s="310"/>
      <c r="BA32" s="310"/>
      <c r="BB32" s="310"/>
      <c r="BC32" s="310"/>
      <c r="BD32" s="310"/>
      <c r="BE32" s="310"/>
      <c r="BF32" s="310"/>
      <c r="BG32" s="331"/>
      <c r="BH32" s="310" t="str">
        <f>IF(V7&lt;&gt;"",V7,"")</f>
        <v>CTT Andorra la Vella</v>
      </c>
      <c r="BI32" s="310"/>
      <c r="BJ32" s="310"/>
      <c r="BK32" s="310"/>
      <c r="BL32" s="310"/>
      <c r="BM32" s="310"/>
      <c r="BN32" s="310"/>
      <c r="BO32" s="310"/>
      <c r="BP32" s="310"/>
      <c r="BQ32" s="310"/>
      <c r="BR32" s="310"/>
      <c r="BS32" s="310"/>
      <c r="BT32" s="310"/>
      <c r="BU32" s="310"/>
      <c r="BV32" s="310"/>
      <c r="BW32" s="310"/>
      <c r="BX32" s="310"/>
      <c r="BY32" s="311"/>
      <c r="BZ32" s="1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</row>
    <row r="33" spans="1:149" ht="7.5" customHeight="1">
      <c r="A33" s="20"/>
      <c r="B33" s="276"/>
      <c r="C33" s="277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3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2"/>
      <c r="AM33" s="313"/>
      <c r="AN33" s="276"/>
      <c r="AO33" s="277"/>
      <c r="AP33" s="332"/>
      <c r="AQ33" s="312"/>
      <c r="AR33" s="312"/>
      <c r="AS33" s="312"/>
      <c r="AT33" s="312"/>
      <c r="AU33" s="312"/>
      <c r="AV33" s="312"/>
      <c r="AW33" s="312"/>
      <c r="AX33" s="312"/>
      <c r="AY33" s="312"/>
      <c r="AZ33" s="312"/>
      <c r="BA33" s="312"/>
      <c r="BB33" s="312"/>
      <c r="BC33" s="312"/>
      <c r="BD33" s="312"/>
      <c r="BE33" s="312"/>
      <c r="BF33" s="312"/>
      <c r="BG33" s="333"/>
      <c r="BH33" s="312"/>
      <c r="BI33" s="312"/>
      <c r="BJ33" s="312"/>
      <c r="BK33" s="312"/>
      <c r="BL33" s="312"/>
      <c r="BM33" s="312"/>
      <c r="BN33" s="312"/>
      <c r="BO33" s="312"/>
      <c r="BP33" s="312"/>
      <c r="BQ33" s="312"/>
      <c r="BR33" s="312"/>
      <c r="BS33" s="312"/>
      <c r="BT33" s="312"/>
      <c r="BU33" s="312"/>
      <c r="BV33" s="312"/>
      <c r="BW33" s="312"/>
      <c r="BX33" s="312"/>
      <c r="BY33" s="313"/>
      <c r="BZ33" s="1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</row>
    <row r="34" spans="1:149" ht="7.5" customHeight="1">
      <c r="A34" s="20"/>
      <c r="B34" s="278"/>
      <c r="C34" s="279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5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5"/>
      <c r="AN34" s="278"/>
      <c r="AO34" s="279"/>
      <c r="AP34" s="33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4"/>
      <c r="BG34" s="335"/>
      <c r="BH34" s="314"/>
      <c r="BI34" s="314"/>
      <c r="BJ34" s="314"/>
      <c r="BK34" s="314"/>
      <c r="BL34" s="314"/>
      <c r="BM34" s="314"/>
      <c r="BN34" s="314"/>
      <c r="BO34" s="314"/>
      <c r="BP34" s="314"/>
      <c r="BQ34" s="314"/>
      <c r="BR34" s="314"/>
      <c r="BS34" s="314"/>
      <c r="BT34" s="314"/>
      <c r="BU34" s="314"/>
      <c r="BV34" s="314"/>
      <c r="BW34" s="314"/>
      <c r="BX34" s="314"/>
      <c r="BY34" s="315"/>
      <c r="BZ34" s="1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</row>
    <row r="35" spans="1:149" ht="7.5" customHeight="1">
      <c r="A35" s="20"/>
      <c r="B35" s="274">
        <v>3</v>
      </c>
      <c r="C35" s="275"/>
      <c r="D35" s="310" t="str">
        <f>IF(D5&lt;&gt;"",D5,"")</f>
        <v>Èric  Torné</v>
      </c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1"/>
      <c r="V35" s="310" t="str">
        <f>IF(V5&lt;&gt;"",V5,"")</f>
        <v>CTT Borges</v>
      </c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1"/>
      <c r="AN35" s="274">
        <v>6</v>
      </c>
      <c r="AO35" s="275"/>
      <c r="AP35" s="330">
        <f>IF(D8&lt;&gt;"",D8,"")</f>
      </c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0"/>
      <c r="BE35" s="310"/>
      <c r="BF35" s="310"/>
      <c r="BG35" s="331"/>
      <c r="BH35" s="310">
        <f>IF(V8&lt;&gt;"",V8,"")</f>
      </c>
      <c r="BI35" s="310"/>
      <c r="BJ35" s="310"/>
      <c r="BK35" s="310"/>
      <c r="BL35" s="310"/>
      <c r="BM35" s="310"/>
      <c r="BN35" s="310"/>
      <c r="BO35" s="310"/>
      <c r="BP35" s="310"/>
      <c r="BQ35" s="310"/>
      <c r="BR35" s="310"/>
      <c r="BS35" s="310"/>
      <c r="BT35" s="310"/>
      <c r="BU35" s="310"/>
      <c r="BV35" s="310"/>
      <c r="BW35" s="310"/>
      <c r="BX35" s="310"/>
      <c r="BY35" s="311"/>
      <c r="BZ35" s="1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</row>
    <row r="36" spans="1:149" ht="7.5" customHeight="1">
      <c r="A36" s="20"/>
      <c r="B36" s="276"/>
      <c r="C36" s="277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3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3"/>
      <c r="AN36" s="276"/>
      <c r="AO36" s="277"/>
      <c r="AP36" s="332"/>
      <c r="AQ36" s="312"/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2"/>
      <c r="BC36" s="312"/>
      <c r="BD36" s="312"/>
      <c r="BE36" s="312"/>
      <c r="BF36" s="312"/>
      <c r="BG36" s="333"/>
      <c r="BH36" s="312"/>
      <c r="BI36" s="312"/>
      <c r="BJ36" s="312"/>
      <c r="BK36" s="312"/>
      <c r="BL36" s="312"/>
      <c r="BM36" s="312"/>
      <c r="BN36" s="312"/>
      <c r="BO36" s="312"/>
      <c r="BP36" s="312"/>
      <c r="BQ36" s="312"/>
      <c r="BR36" s="312"/>
      <c r="BS36" s="312"/>
      <c r="BT36" s="312"/>
      <c r="BU36" s="312"/>
      <c r="BV36" s="312"/>
      <c r="BW36" s="312"/>
      <c r="BX36" s="312"/>
      <c r="BY36" s="313"/>
      <c r="BZ36" s="1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</row>
    <row r="37" spans="1:149" ht="7.5" customHeight="1">
      <c r="A37" s="20"/>
      <c r="B37" s="278"/>
      <c r="C37" s="279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5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5"/>
      <c r="AN37" s="278"/>
      <c r="AO37" s="279"/>
      <c r="AP37" s="334"/>
      <c r="AQ37" s="314"/>
      <c r="AR37" s="314"/>
      <c r="AS37" s="314"/>
      <c r="AT37" s="314"/>
      <c r="AU37" s="314"/>
      <c r="AV37" s="314"/>
      <c r="AW37" s="314"/>
      <c r="AX37" s="314"/>
      <c r="AY37" s="314"/>
      <c r="AZ37" s="314"/>
      <c r="BA37" s="314"/>
      <c r="BB37" s="314"/>
      <c r="BC37" s="314"/>
      <c r="BD37" s="314"/>
      <c r="BE37" s="314"/>
      <c r="BF37" s="314"/>
      <c r="BG37" s="335"/>
      <c r="BH37" s="314"/>
      <c r="BI37" s="314"/>
      <c r="BJ37" s="314"/>
      <c r="BK37" s="314"/>
      <c r="BL37" s="314"/>
      <c r="BM37" s="314"/>
      <c r="BN37" s="314"/>
      <c r="BO37" s="314"/>
      <c r="BP37" s="314"/>
      <c r="BQ37" s="314"/>
      <c r="BR37" s="314"/>
      <c r="BS37" s="314"/>
      <c r="BT37" s="314"/>
      <c r="BU37" s="314"/>
      <c r="BV37" s="314"/>
      <c r="BW37" s="314"/>
      <c r="BX37" s="314"/>
      <c r="BY37" s="315"/>
      <c r="BZ37" s="1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</row>
    <row r="38" spans="1:149" ht="7.5" customHeight="1">
      <c r="A38" s="20"/>
      <c r="AN38" s="18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</row>
    <row r="39" spans="2:149" ht="7.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</row>
    <row r="40" spans="2:149" ht="7.5" customHeight="1">
      <c r="B40" s="297" t="s">
        <v>42</v>
      </c>
      <c r="C40" s="298"/>
      <c r="D40" s="303"/>
      <c r="E40" s="297" t="s">
        <v>43</v>
      </c>
      <c r="F40" s="298"/>
      <c r="G40" s="303"/>
      <c r="H40" s="297" t="s">
        <v>44</v>
      </c>
      <c r="I40" s="298"/>
      <c r="J40" s="303"/>
      <c r="K40" s="297" t="s">
        <v>45</v>
      </c>
      <c r="L40" s="298"/>
      <c r="M40" s="298"/>
      <c r="N40" s="268" t="s">
        <v>53</v>
      </c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70"/>
      <c r="AF40" s="316" t="s">
        <v>12</v>
      </c>
      <c r="AG40" s="316"/>
      <c r="AH40" s="316"/>
      <c r="AI40" s="316"/>
      <c r="AJ40" s="316"/>
      <c r="AK40" s="328" t="s">
        <v>13</v>
      </c>
      <c r="AL40" s="328"/>
      <c r="AM40" s="328"/>
      <c r="AN40" s="328"/>
      <c r="AO40" s="328"/>
      <c r="AP40" s="328" t="s">
        <v>14</v>
      </c>
      <c r="AQ40" s="328"/>
      <c r="AR40" s="328"/>
      <c r="AS40" s="328"/>
      <c r="AT40" s="328"/>
      <c r="AU40" s="328" t="s">
        <v>15</v>
      </c>
      <c r="AV40" s="328"/>
      <c r="AW40" s="328"/>
      <c r="AX40" s="328"/>
      <c r="AY40" s="328"/>
      <c r="AZ40" s="328" t="s">
        <v>16</v>
      </c>
      <c r="BA40" s="328"/>
      <c r="BB40" s="328"/>
      <c r="BC40" s="328"/>
      <c r="BD40" s="328"/>
      <c r="BE40" s="322" t="s">
        <v>17</v>
      </c>
      <c r="BF40" s="316"/>
      <c r="BG40" s="316"/>
      <c r="BH40" s="316"/>
      <c r="BI40" s="316"/>
      <c r="BJ40" s="316"/>
      <c r="BK40" s="316"/>
      <c r="BL40" s="316"/>
      <c r="BM40" s="316"/>
      <c r="BN40" s="316"/>
      <c r="BO40" s="316"/>
      <c r="BP40" s="316"/>
      <c r="BQ40" s="316"/>
      <c r="BR40" s="316"/>
      <c r="BS40" s="316"/>
      <c r="BT40" s="323"/>
      <c r="BU40" s="322" t="s">
        <v>18</v>
      </c>
      <c r="BV40" s="316"/>
      <c r="BW40" s="316"/>
      <c r="BX40" s="316"/>
      <c r="BY40" s="32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</row>
    <row r="41" spans="2:149" ht="7.5" customHeight="1">
      <c r="B41" s="299"/>
      <c r="C41" s="300"/>
      <c r="D41" s="304"/>
      <c r="E41" s="299"/>
      <c r="F41" s="300"/>
      <c r="G41" s="304"/>
      <c r="H41" s="299"/>
      <c r="I41" s="300"/>
      <c r="J41" s="304"/>
      <c r="K41" s="299"/>
      <c r="L41" s="300"/>
      <c r="M41" s="300"/>
      <c r="N41" s="271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3"/>
      <c r="AF41" s="306"/>
      <c r="AG41" s="306"/>
      <c r="AH41" s="306"/>
      <c r="AI41" s="306"/>
      <c r="AJ41" s="306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29"/>
      <c r="BC41" s="329"/>
      <c r="BD41" s="329"/>
      <c r="BE41" s="324"/>
      <c r="BF41" s="306"/>
      <c r="BG41" s="306"/>
      <c r="BH41" s="306"/>
      <c r="BI41" s="306"/>
      <c r="BJ41" s="306"/>
      <c r="BK41" s="306"/>
      <c r="BL41" s="306"/>
      <c r="BM41" s="306"/>
      <c r="BN41" s="306"/>
      <c r="BO41" s="306"/>
      <c r="BP41" s="306"/>
      <c r="BQ41" s="306"/>
      <c r="BR41" s="306"/>
      <c r="BS41" s="306"/>
      <c r="BT41" s="325"/>
      <c r="BU41" s="324"/>
      <c r="BV41" s="306"/>
      <c r="BW41" s="306"/>
      <c r="BX41" s="306"/>
      <c r="BY41" s="325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</row>
    <row r="42" spans="2:149" ht="7.5" customHeight="1">
      <c r="B42" s="301"/>
      <c r="C42" s="302"/>
      <c r="D42" s="305"/>
      <c r="E42" s="301"/>
      <c r="F42" s="302"/>
      <c r="G42" s="305"/>
      <c r="H42" s="301"/>
      <c r="I42" s="302"/>
      <c r="J42" s="305"/>
      <c r="K42" s="301"/>
      <c r="L42" s="302"/>
      <c r="M42" s="302"/>
      <c r="N42" s="271" t="s">
        <v>54</v>
      </c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3"/>
      <c r="AF42" s="306" t="s">
        <v>19</v>
      </c>
      <c r="AG42" s="306"/>
      <c r="AH42" s="306"/>
      <c r="AI42" s="306"/>
      <c r="AJ42" s="307"/>
      <c r="AK42" s="306" t="s">
        <v>19</v>
      </c>
      <c r="AL42" s="306"/>
      <c r="AM42" s="306"/>
      <c r="AN42" s="306"/>
      <c r="AO42" s="307"/>
      <c r="AP42" s="306" t="s">
        <v>19</v>
      </c>
      <c r="AQ42" s="306"/>
      <c r="AR42" s="306"/>
      <c r="AS42" s="306"/>
      <c r="AT42" s="307"/>
      <c r="AU42" s="306" t="s">
        <v>19</v>
      </c>
      <c r="AV42" s="306"/>
      <c r="AW42" s="306"/>
      <c r="AX42" s="306"/>
      <c r="AY42" s="307"/>
      <c r="AZ42" s="306" t="s">
        <v>19</v>
      </c>
      <c r="BA42" s="306"/>
      <c r="BB42" s="306"/>
      <c r="BC42" s="306"/>
      <c r="BD42" s="307"/>
      <c r="BE42" s="324"/>
      <c r="BF42" s="306"/>
      <c r="BG42" s="306"/>
      <c r="BH42" s="306"/>
      <c r="BI42" s="306"/>
      <c r="BJ42" s="306"/>
      <c r="BK42" s="306"/>
      <c r="BL42" s="306"/>
      <c r="BM42" s="306"/>
      <c r="BN42" s="306"/>
      <c r="BO42" s="306"/>
      <c r="BP42" s="306"/>
      <c r="BQ42" s="306"/>
      <c r="BR42" s="306"/>
      <c r="BS42" s="306"/>
      <c r="BT42" s="325"/>
      <c r="BU42" s="324"/>
      <c r="BV42" s="306"/>
      <c r="BW42" s="306"/>
      <c r="BX42" s="306"/>
      <c r="BY42" s="325"/>
      <c r="BZ42" s="384" t="s">
        <v>87</v>
      </c>
      <c r="CA42" s="385"/>
      <c r="CB42" s="385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</row>
    <row r="43" spans="2:149" ht="7.5" customHeight="1">
      <c r="B43" s="289" t="s">
        <v>20</v>
      </c>
      <c r="C43" s="290"/>
      <c r="D43" s="290"/>
      <c r="E43" s="289" t="s">
        <v>20</v>
      </c>
      <c r="F43" s="290"/>
      <c r="G43" s="290"/>
      <c r="H43" s="289" t="s">
        <v>20</v>
      </c>
      <c r="I43" s="290"/>
      <c r="J43" s="290"/>
      <c r="K43" s="289" t="s">
        <v>20</v>
      </c>
      <c r="L43" s="290"/>
      <c r="M43" s="290"/>
      <c r="N43" s="291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3"/>
      <c r="AF43" s="308"/>
      <c r="AG43" s="308"/>
      <c r="AH43" s="308"/>
      <c r="AI43" s="308"/>
      <c r="AJ43" s="309"/>
      <c r="AK43" s="308"/>
      <c r="AL43" s="308"/>
      <c r="AM43" s="308"/>
      <c r="AN43" s="308"/>
      <c r="AO43" s="309"/>
      <c r="AP43" s="308"/>
      <c r="AQ43" s="308"/>
      <c r="AR43" s="308"/>
      <c r="AS43" s="308"/>
      <c r="AT43" s="309"/>
      <c r="AU43" s="308"/>
      <c r="AV43" s="308"/>
      <c r="AW43" s="308"/>
      <c r="AX43" s="308"/>
      <c r="AY43" s="309"/>
      <c r="AZ43" s="308"/>
      <c r="BA43" s="308"/>
      <c r="BB43" s="308"/>
      <c r="BC43" s="308"/>
      <c r="BD43" s="309"/>
      <c r="BE43" s="326"/>
      <c r="BF43" s="308"/>
      <c r="BG43" s="30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8"/>
      <c r="BS43" s="308"/>
      <c r="BT43" s="327"/>
      <c r="BU43" s="326"/>
      <c r="BV43" s="308"/>
      <c r="BW43" s="308"/>
      <c r="BX43" s="308"/>
      <c r="BY43" s="327"/>
      <c r="BZ43" s="384"/>
      <c r="CA43" s="385"/>
      <c r="CB43" s="385"/>
      <c r="CC43" s="3"/>
      <c r="CD43" s="21">
        <v>1</v>
      </c>
      <c r="CE43" s="21">
        <v>2</v>
      </c>
      <c r="CF43" s="21">
        <v>3</v>
      </c>
      <c r="CG43" s="21">
        <v>4</v>
      </c>
      <c r="CH43" s="21">
        <v>5</v>
      </c>
      <c r="CI43" s="21">
        <v>6</v>
      </c>
      <c r="CJ43" s="3"/>
      <c r="CK43" s="3"/>
      <c r="CL43" s="3"/>
      <c r="CM43" s="3"/>
      <c r="CN43" s="3"/>
      <c r="CO43" s="3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</row>
    <row r="44" spans="81:149" ht="7.5" customHeight="1"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</row>
    <row r="45" spans="2:149" ht="7.5" customHeight="1">
      <c r="B45" s="201" t="s">
        <v>21</v>
      </c>
      <c r="C45" s="202"/>
      <c r="D45" s="203"/>
      <c r="E45" s="201" t="s">
        <v>22</v>
      </c>
      <c r="F45" s="202"/>
      <c r="G45" s="203"/>
      <c r="H45" s="201" t="s">
        <v>23</v>
      </c>
      <c r="I45" s="202"/>
      <c r="J45" s="203"/>
      <c r="K45" s="201" t="s">
        <v>24</v>
      </c>
      <c r="L45" s="202"/>
      <c r="M45" s="203"/>
      <c r="N45" s="317" t="str">
        <f>IF(B2=6,D5,IF(B2=5,D3,IF(B2=4,D4,IF(B2=3,D3,""))))</f>
        <v>Pol Triquell</v>
      </c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9"/>
      <c r="AF45" s="254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 t="s">
        <v>2</v>
      </c>
      <c r="AV45" s="253"/>
      <c r="AW45" s="253"/>
      <c r="AX45" s="253"/>
      <c r="AY45" s="253"/>
      <c r="AZ45" s="253" t="s">
        <v>2</v>
      </c>
      <c r="BA45" s="253"/>
      <c r="BB45" s="253"/>
      <c r="BC45" s="253"/>
      <c r="BD45" s="253"/>
      <c r="BE45" s="244" t="str">
        <f>IF(BZ45=""," ",IF(LEFT(BZ45,1)="3",N45,N47))</f>
        <v> </v>
      </c>
      <c r="BF45" s="245"/>
      <c r="BG45" s="245"/>
      <c r="BH45" s="245"/>
      <c r="BI45" s="245"/>
      <c r="BJ45" s="245"/>
      <c r="BK45" s="245"/>
      <c r="BL45" s="245"/>
      <c r="BM45" s="245"/>
      <c r="BN45" s="245"/>
      <c r="BO45" s="245"/>
      <c r="BP45" s="245"/>
      <c r="BQ45" s="245"/>
      <c r="BR45" s="245"/>
      <c r="BS45" s="245"/>
      <c r="BT45" s="246"/>
      <c r="BU45" s="238">
        <f>IF(BZ45="","",VLOOKUP(BZ45,result,2,FALSE))</f>
      </c>
      <c r="BV45" s="239"/>
      <c r="BW45" s="239"/>
      <c r="BX45" s="239"/>
      <c r="BY45" s="240"/>
      <c r="BZ45" s="229"/>
      <c r="CA45" s="230"/>
      <c r="CC45" s="3"/>
      <c r="CD45" s="22">
        <f>IF(BE45=D29,1,0)</f>
        <v>0</v>
      </c>
      <c r="CE45" s="22">
        <f>IF(BE45=D32,1,0)</f>
        <v>0</v>
      </c>
      <c r="CF45" s="22">
        <f>IF(BE45=D35,1,0)</f>
        <v>0</v>
      </c>
      <c r="CG45" s="22">
        <f>IF(BE45=AP29,1,0)</f>
        <v>0</v>
      </c>
      <c r="CH45" s="22">
        <f>IF(BE45=AP32,1,0)</f>
        <v>0</v>
      </c>
      <c r="CI45" s="22">
        <f>IF(BE45=AP35,1,0)</f>
        <v>0</v>
      </c>
      <c r="CJ45" s="23" t="s">
        <v>63</v>
      </c>
      <c r="CK45" s="24" t="s">
        <v>64</v>
      </c>
      <c r="CL45" s="23" t="s">
        <v>65</v>
      </c>
      <c r="CM45" s="3"/>
      <c r="CN45" s="3"/>
      <c r="CO45" s="3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</row>
    <row r="46" spans="2:149" ht="7.5" customHeight="1">
      <c r="B46" s="204"/>
      <c r="C46" s="205"/>
      <c r="D46" s="206"/>
      <c r="E46" s="204"/>
      <c r="F46" s="205"/>
      <c r="G46" s="206"/>
      <c r="H46" s="204"/>
      <c r="I46" s="205"/>
      <c r="J46" s="206"/>
      <c r="K46" s="204"/>
      <c r="L46" s="205"/>
      <c r="M46" s="206"/>
      <c r="N46" s="182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4"/>
      <c r="AF46" s="226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247"/>
      <c r="BF46" s="248"/>
      <c r="BG46" s="248"/>
      <c r="BH46" s="248"/>
      <c r="BI46" s="248"/>
      <c r="BJ46" s="248"/>
      <c r="BK46" s="248"/>
      <c r="BL46" s="248"/>
      <c r="BM46" s="248"/>
      <c r="BN46" s="248"/>
      <c r="BO46" s="248"/>
      <c r="BP46" s="248"/>
      <c r="BQ46" s="248"/>
      <c r="BR46" s="248"/>
      <c r="BS46" s="248"/>
      <c r="BT46" s="249"/>
      <c r="BU46" s="241"/>
      <c r="BV46" s="242"/>
      <c r="BW46" s="242"/>
      <c r="BX46" s="242"/>
      <c r="BY46" s="243"/>
      <c r="BZ46" s="229"/>
      <c r="CA46" s="230"/>
      <c r="CC46" s="3"/>
      <c r="CD46" s="25">
        <f>IF(CD47=D29,1,0)</f>
        <v>0</v>
      </c>
      <c r="CE46" s="25">
        <f>IF(CD47=D32,1,0)</f>
        <v>0</v>
      </c>
      <c r="CF46" s="25">
        <f>IF(CD47=D35,1,0)</f>
        <v>0</v>
      </c>
      <c r="CG46" s="25">
        <f>IF(CD47=AP29,1,0)</f>
        <v>0</v>
      </c>
      <c r="CH46" s="25">
        <f>IF(CD47=AP32,1,0)</f>
        <v>0</v>
      </c>
      <c r="CI46" s="25">
        <f>IF(CD47=AP35,1,0)</f>
        <v>0</v>
      </c>
      <c r="CJ46" s="23" t="s">
        <v>66</v>
      </c>
      <c r="CK46" s="24" t="s">
        <v>67</v>
      </c>
      <c r="CL46" s="23" t="s">
        <v>65</v>
      </c>
      <c r="CM46" s="3"/>
      <c r="CN46" s="3"/>
      <c r="CO46" s="3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</row>
    <row r="47" spans="1:149" ht="7.5" customHeight="1">
      <c r="A47" s="356" t="s">
        <v>55</v>
      </c>
      <c r="B47" s="282" t="s">
        <v>47</v>
      </c>
      <c r="C47" s="283"/>
      <c r="D47" s="284"/>
      <c r="E47" s="282" t="s">
        <v>48</v>
      </c>
      <c r="F47" s="283"/>
      <c r="G47" s="284"/>
      <c r="H47" s="282" t="s">
        <v>49</v>
      </c>
      <c r="I47" s="283"/>
      <c r="J47" s="284"/>
      <c r="K47" s="282" t="s">
        <v>50</v>
      </c>
      <c r="L47" s="283"/>
      <c r="M47" s="284"/>
      <c r="N47" s="207" t="str">
        <f>IF(B2=6,D7,IF(B2=5,D6,IF(B2=4,D5,IF(B2=3,D5,""))))</f>
        <v>Bernat Capdevila</v>
      </c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9"/>
      <c r="AF47" s="226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247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8"/>
      <c r="BS47" s="248"/>
      <c r="BT47" s="249"/>
      <c r="BU47" s="241"/>
      <c r="BV47" s="242"/>
      <c r="BW47" s="242"/>
      <c r="BX47" s="242"/>
      <c r="BY47" s="243"/>
      <c r="BZ47" s="229"/>
      <c r="CA47" s="230"/>
      <c r="CC47" s="3"/>
      <c r="CD47" s="26" t="str">
        <f>IF(BZ45=""," ",IF(LEFT(BZ45,1)="3",N47,N45))</f>
        <v> </v>
      </c>
      <c r="CE47" s="27"/>
      <c r="CF47" s="27"/>
      <c r="CG47" s="27"/>
      <c r="CH47" s="28"/>
      <c r="CI47" s="28"/>
      <c r="CJ47" s="24" t="s">
        <v>68</v>
      </c>
      <c r="CK47" s="24" t="s">
        <v>69</v>
      </c>
      <c r="CL47" s="23" t="s">
        <v>65</v>
      </c>
      <c r="CM47" s="3"/>
      <c r="CN47" s="3"/>
      <c r="CO47" s="3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</row>
    <row r="48" spans="1:149" ht="7.5" customHeight="1">
      <c r="A48" s="357"/>
      <c r="B48" s="285"/>
      <c r="C48" s="286"/>
      <c r="D48" s="287"/>
      <c r="E48" s="285"/>
      <c r="F48" s="286"/>
      <c r="G48" s="287"/>
      <c r="H48" s="285"/>
      <c r="I48" s="286"/>
      <c r="J48" s="287"/>
      <c r="K48" s="285"/>
      <c r="L48" s="286"/>
      <c r="M48" s="287"/>
      <c r="N48" s="210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2"/>
      <c r="AF48" s="226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250"/>
      <c r="BF48" s="251"/>
      <c r="BG48" s="251"/>
      <c r="BH48" s="251"/>
      <c r="BI48" s="251"/>
      <c r="BJ48" s="251"/>
      <c r="BK48" s="251"/>
      <c r="BL48" s="251"/>
      <c r="BM48" s="251"/>
      <c r="BN48" s="251"/>
      <c r="BO48" s="251"/>
      <c r="BP48" s="251"/>
      <c r="BQ48" s="251"/>
      <c r="BR48" s="251"/>
      <c r="BS48" s="251"/>
      <c r="BT48" s="252"/>
      <c r="BU48" s="241"/>
      <c r="BV48" s="242"/>
      <c r="BW48" s="242"/>
      <c r="BX48" s="242"/>
      <c r="BY48" s="243"/>
      <c r="BZ48" s="229"/>
      <c r="CA48" s="230"/>
      <c r="CC48" s="3"/>
      <c r="CD48" s="28"/>
      <c r="CE48" s="28"/>
      <c r="CF48" s="28"/>
      <c r="CG48" s="28"/>
      <c r="CH48" s="28"/>
      <c r="CI48" s="28"/>
      <c r="CJ48" s="24" t="s">
        <v>71</v>
      </c>
      <c r="CK48" s="24" t="s">
        <v>70</v>
      </c>
      <c r="CL48" s="23" t="s">
        <v>65</v>
      </c>
      <c r="CM48" s="3"/>
      <c r="CN48" s="3"/>
      <c r="CO48" s="3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</row>
    <row r="49" spans="2:149" ht="7.5" customHeight="1">
      <c r="B49" s="204" t="s">
        <v>25</v>
      </c>
      <c r="C49" s="205"/>
      <c r="D49" s="206"/>
      <c r="E49" s="204" t="s">
        <v>23</v>
      </c>
      <c r="F49" s="205"/>
      <c r="G49" s="206"/>
      <c r="H49" s="204" t="s">
        <v>22</v>
      </c>
      <c r="I49" s="205"/>
      <c r="J49" s="206"/>
      <c r="K49" s="204" t="s">
        <v>23</v>
      </c>
      <c r="L49" s="205"/>
      <c r="M49" s="206"/>
      <c r="N49" s="294" t="str">
        <f>IF(B2=6,D4,IF(B2=5,D4,IF(B2=4,D3,IF(B2=3,D4,""))))</f>
        <v>Pau Palau</v>
      </c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6"/>
      <c r="AF49" s="224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 t="s">
        <v>2</v>
      </c>
      <c r="AV49" s="225"/>
      <c r="AW49" s="225"/>
      <c r="AX49" s="225"/>
      <c r="AY49" s="225"/>
      <c r="AZ49" s="225" t="s">
        <v>2</v>
      </c>
      <c r="BA49" s="225"/>
      <c r="BB49" s="225"/>
      <c r="BC49" s="225"/>
      <c r="BD49" s="225"/>
      <c r="BE49" s="258" t="str">
        <f>IF(BZ49=""," ",IF(LEFT(BZ49,1)="3",N49,N51))</f>
        <v> </v>
      </c>
      <c r="BF49" s="259"/>
      <c r="BG49" s="259"/>
      <c r="BH49" s="259"/>
      <c r="BI49" s="259"/>
      <c r="BJ49" s="259"/>
      <c r="BK49" s="259"/>
      <c r="BL49" s="259"/>
      <c r="BM49" s="259"/>
      <c r="BN49" s="259"/>
      <c r="BO49" s="259"/>
      <c r="BP49" s="259"/>
      <c r="BQ49" s="259"/>
      <c r="BR49" s="259"/>
      <c r="BS49" s="259"/>
      <c r="BT49" s="260"/>
      <c r="BU49" s="350">
        <f>IF(BZ49="","",VLOOKUP(BZ49,result,2,FALSE))</f>
      </c>
      <c r="BV49" s="351"/>
      <c r="BW49" s="351"/>
      <c r="BX49" s="351"/>
      <c r="BY49" s="352"/>
      <c r="BZ49" s="229"/>
      <c r="CA49" s="230"/>
      <c r="CC49" s="3"/>
      <c r="CD49" s="22">
        <f>IF(BE49=D29,1,0)</f>
        <v>0</v>
      </c>
      <c r="CE49" s="22">
        <f>IF(BE49=D32,1,0)</f>
        <v>0</v>
      </c>
      <c r="CF49" s="22">
        <f>IF(BE49=D35,1,0)</f>
        <v>0</v>
      </c>
      <c r="CG49" s="22">
        <f>IF(BE49=AP29,1,0)</f>
        <v>0</v>
      </c>
      <c r="CH49" s="22">
        <f>IF(BE49=AP32,1,0)</f>
        <v>0</v>
      </c>
      <c r="CI49" s="22">
        <f>IF(BE49=AP35,1,0)</f>
        <v>0</v>
      </c>
      <c r="CJ49" s="23" t="s">
        <v>72</v>
      </c>
      <c r="CK49" s="23" t="s">
        <v>73</v>
      </c>
      <c r="CL49" s="23" t="s">
        <v>74</v>
      </c>
      <c r="CM49" s="3"/>
      <c r="CN49" s="3"/>
      <c r="CO49" s="3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</row>
    <row r="50" spans="2:149" ht="7.5" customHeight="1">
      <c r="B50" s="204"/>
      <c r="C50" s="205"/>
      <c r="D50" s="206"/>
      <c r="E50" s="204"/>
      <c r="F50" s="205"/>
      <c r="G50" s="206"/>
      <c r="H50" s="204"/>
      <c r="I50" s="205"/>
      <c r="J50" s="206"/>
      <c r="K50" s="204"/>
      <c r="L50" s="205"/>
      <c r="M50" s="206"/>
      <c r="N50" s="182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4"/>
      <c r="AF50" s="226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247"/>
      <c r="BF50" s="248"/>
      <c r="BG50" s="248"/>
      <c r="BH50" s="248"/>
      <c r="BI50" s="248"/>
      <c r="BJ50" s="248"/>
      <c r="BK50" s="248"/>
      <c r="BL50" s="248"/>
      <c r="BM50" s="248"/>
      <c r="BN50" s="248"/>
      <c r="BO50" s="248"/>
      <c r="BP50" s="248"/>
      <c r="BQ50" s="248"/>
      <c r="BR50" s="248"/>
      <c r="BS50" s="248"/>
      <c r="BT50" s="249"/>
      <c r="BU50" s="241"/>
      <c r="BV50" s="242"/>
      <c r="BW50" s="242"/>
      <c r="BX50" s="242"/>
      <c r="BY50" s="243"/>
      <c r="BZ50" s="229"/>
      <c r="CA50" s="230"/>
      <c r="CC50" s="3"/>
      <c r="CD50" s="25">
        <f>IF(CD51=D29,1,0)</f>
        <v>0</v>
      </c>
      <c r="CE50" s="25">
        <f>IF(CD51=D32,1,0)</f>
        <v>0</v>
      </c>
      <c r="CF50" s="25">
        <f>IF(CD51=D35,1,0)</f>
        <v>0</v>
      </c>
      <c r="CG50" s="25">
        <f>IF(CD51=AP29,1,0)</f>
        <v>0</v>
      </c>
      <c r="CH50" s="25">
        <f>IF(CD51=AP32,1,0)</f>
        <v>0</v>
      </c>
      <c r="CI50" s="25">
        <f>IF(CD51=AP35,1,0)</f>
        <v>0</v>
      </c>
      <c r="CJ50" s="24" t="s">
        <v>75</v>
      </c>
      <c r="CK50" s="24" t="s">
        <v>76</v>
      </c>
      <c r="CL50" s="23" t="s">
        <v>74</v>
      </c>
      <c r="CM50" s="3"/>
      <c r="CN50" s="3"/>
      <c r="CO50" s="3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</row>
    <row r="51" spans="1:149" ht="7.5" customHeight="1">
      <c r="A51" s="356" t="s">
        <v>55</v>
      </c>
      <c r="B51" s="282" t="s">
        <v>48</v>
      </c>
      <c r="C51" s="283"/>
      <c r="D51" s="284"/>
      <c r="E51" s="282" t="s">
        <v>49</v>
      </c>
      <c r="F51" s="283"/>
      <c r="G51" s="284"/>
      <c r="H51" s="282" t="s">
        <v>50</v>
      </c>
      <c r="I51" s="283"/>
      <c r="J51" s="284"/>
      <c r="K51" s="282" t="s">
        <v>49</v>
      </c>
      <c r="L51" s="283"/>
      <c r="M51" s="284"/>
      <c r="N51" s="207" t="str">
        <f>IF(B2=6,D8,IF(B2=5,D5,IF(B2=4,D6,IF(B2=3,D5,""))))</f>
        <v>Èric  Torné</v>
      </c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9"/>
      <c r="AF51" s="226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247"/>
      <c r="BF51" s="248"/>
      <c r="BG51" s="248"/>
      <c r="BH51" s="248"/>
      <c r="BI51" s="248"/>
      <c r="BJ51" s="248"/>
      <c r="BK51" s="248"/>
      <c r="BL51" s="248"/>
      <c r="BM51" s="248"/>
      <c r="BN51" s="248"/>
      <c r="BO51" s="248"/>
      <c r="BP51" s="248"/>
      <c r="BQ51" s="248"/>
      <c r="BR51" s="248"/>
      <c r="BS51" s="248"/>
      <c r="BT51" s="249"/>
      <c r="BU51" s="241"/>
      <c r="BV51" s="242"/>
      <c r="BW51" s="242"/>
      <c r="BX51" s="242"/>
      <c r="BY51" s="243"/>
      <c r="BZ51" s="229"/>
      <c r="CA51" s="230"/>
      <c r="CC51" s="3"/>
      <c r="CD51" s="26" t="str">
        <f>IF(BZ49=""," ",IF(LEFT(BZ49,1)="3",N51,N49))</f>
        <v> </v>
      </c>
      <c r="CE51" s="27"/>
      <c r="CF51" s="27"/>
      <c r="CG51" s="27"/>
      <c r="CH51" s="28"/>
      <c r="CI51" s="28"/>
      <c r="CJ51" s="24" t="s">
        <v>77</v>
      </c>
      <c r="CK51" s="24" t="s">
        <v>78</v>
      </c>
      <c r="CL51" s="23" t="s">
        <v>74</v>
      </c>
      <c r="CM51" s="3"/>
      <c r="CN51" s="3"/>
      <c r="CO51" s="3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</row>
    <row r="52" spans="1:149" ht="7.5" customHeight="1">
      <c r="A52" s="357"/>
      <c r="B52" s="285"/>
      <c r="C52" s="286"/>
      <c r="D52" s="287"/>
      <c r="E52" s="285"/>
      <c r="F52" s="286"/>
      <c r="G52" s="287"/>
      <c r="H52" s="285"/>
      <c r="I52" s="286"/>
      <c r="J52" s="287"/>
      <c r="K52" s="285"/>
      <c r="L52" s="286"/>
      <c r="M52" s="287"/>
      <c r="N52" s="210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2"/>
      <c r="AF52" s="237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50"/>
      <c r="BF52" s="251"/>
      <c r="BG52" s="251"/>
      <c r="BH52" s="251"/>
      <c r="BI52" s="251"/>
      <c r="BJ52" s="251"/>
      <c r="BK52" s="251"/>
      <c r="BL52" s="251"/>
      <c r="BM52" s="251"/>
      <c r="BN52" s="251"/>
      <c r="BO52" s="251"/>
      <c r="BP52" s="251"/>
      <c r="BQ52" s="251"/>
      <c r="BR52" s="251"/>
      <c r="BS52" s="251"/>
      <c r="BT52" s="252"/>
      <c r="BU52" s="353"/>
      <c r="BV52" s="354"/>
      <c r="BW52" s="354"/>
      <c r="BX52" s="354"/>
      <c r="BY52" s="355"/>
      <c r="BZ52" s="229"/>
      <c r="CA52" s="230"/>
      <c r="CC52" s="3"/>
      <c r="CD52" s="28"/>
      <c r="CE52" s="28"/>
      <c r="CF52" s="28"/>
      <c r="CG52" s="28"/>
      <c r="CH52" s="28"/>
      <c r="CI52" s="28"/>
      <c r="CJ52" s="24" t="s">
        <v>79</v>
      </c>
      <c r="CK52" s="24" t="s">
        <v>80</v>
      </c>
      <c r="CL52" s="23" t="s">
        <v>74</v>
      </c>
      <c r="CM52" s="3"/>
      <c r="CN52" s="3"/>
      <c r="CO52" s="3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</row>
    <row r="53" spans="2:149" ht="7.5" customHeight="1">
      <c r="B53" s="204" t="s">
        <v>22</v>
      </c>
      <c r="C53" s="205"/>
      <c r="D53" s="206"/>
      <c r="E53" s="204" t="s">
        <v>26</v>
      </c>
      <c r="F53" s="205"/>
      <c r="G53" s="206"/>
      <c r="H53" s="204" t="s">
        <v>27</v>
      </c>
      <c r="I53" s="205"/>
      <c r="J53" s="206"/>
      <c r="K53" s="204" t="s">
        <v>28</v>
      </c>
      <c r="L53" s="205"/>
      <c r="M53" s="206"/>
      <c r="N53" s="182" t="str">
        <f>IF(B2=6,D3,IF(B2=5,D6,IF(B2=4,D4,IF(B2=3,D3,""))))</f>
        <v>Bernat Capdevila</v>
      </c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4"/>
      <c r="AF53" s="224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 t="s">
        <v>2</v>
      </c>
      <c r="AV53" s="225"/>
      <c r="AW53" s="225"/>
      <c r="AX53" s="225"/>
      <c r="AY53" s="225"/>
      <c r="AZ53" s="225" t="s">
        <v>2</v>
      </c>
      <c r="BA53" s="225"/>
      <c r="BB53" s="225"/>
      <c r="BC53" s="225"/>
      <c r="BD53" s="225"/>
      <c r="BE53" s="247" t="str">
        <f>IF(BZ53=""," ",IF(LEFT(BZ53,1)="3",N53,N55))</f>
        <v> </v>
      </c>
      <c r="BF53" s="248"/>
      <c r="BG53" s="248"/>
      <c r="BH53" s="248"/>
      <c r="BI53" s="248"/>
      <c r="BJ53" s="248"/>
      <c r="BK53" s="248"/>
      <c r="BL53" s="248"/>
      <c r="BM53" s="248"/>
      <c r="BN53" s="248"/>
      <c r="BO53" s="248"/>
      <c r="BP53" s="248"/>
      <c r="BQ53" s="248"/>
      <c r="BR53" s="248"/>
      <c r="BS53" s="248"/>
      <c r="BT53" s="249"/>
      <c r="BU53" s="241">
        <f>IF(BZ53="","",VLOOKUP(BZ53,result,2,FALSE))</f>
      </c>
      <c r="BV53" s="242"/>
      <c r="BW53" s="242"/>
      <c r="BX53" s="242"/>
      <c r="BY53" s="243"/>
      <c r="BZ53" s="229"/>
      <c r="CA53" s="230"/>
      <c r="CC53" s="3"/>
      <c r="CD53" s="22">
        <f>IF(BE53=D29,1,0)</f>
        <v>0</v>
      </c>
      <c r="CE53" s="22">
        <f>IF(BE53=D32,1,0)</f>
        <v>0</v>
      </c>
      <c r="CF53" s="22">
        <f>IF(BE53=D35,1,0)</f>
        <v>0</v>
      </c>
      <c r="CG53" s="22">
        <f>IF(BE53=AP29,1,0)</f>
        <v>0</v>
      </c>
      <c r="CH53" s="22">
        <f>IF(BE53=AP32,1,0)</f>
        <v>0</v>
      </c>
      <c r="CI53" s="22">
        <f>IF(BE53=AP35,1,0)</f>
        <v>0</v>
      </c>
      <c r="CJ53" s="23"/>
      <c r="CK53" s="23" t="s">
        <v>81</v>
      </c>
      <c r="CL53" s="23" t="s">
        <v>81</v>
      </c>
      <c r="CM53" s="3"/>
      <c r="CN53" s="3"/>
      <c r="CO53" s="3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</row>
    <row r="54" spans="2:149" ht="7.5" customHeight="1">
      <c r="B54" s="204"/>
      <c r="C54" s="205"/>
      <c r="D54" s="206"/>
      <c r="E54" s="204"/>
      <c r="F54" s="205"/>
      <c r="G54" s="206"/>
      <c r="H54" s="204"/>
      <c r="I54" s="205"/>
      <c r="J54" s="206"/>
      <c r="K54" s="204"/>
      <c r="L54" s="205"/>
      <c r="M54" s="206"/>
      <c r="N54" s="182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4"/>
      <c r="AF54" s="226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247"/>
      <c r="BF54" s="248"/>
      <c r="BG54" s="248"/>
      <c r="BH54" s="248"/>
      <c r="BI54" s="248"/>
      <c r="BJ54" s="248"/>
      <c r="BK54" s="248"/>
      <c r="BL54" s="248"/>
      <c r="BM54" s="248"/>
      <c r="BN54" s="248"/>
      <c r="BO54" s="248"/>
      <c r="BP54" s="248"/>
      <c r="BQ54" s="248"/>
      <c r="BR54" s="248"/>
      <c r="BS54" s="248"/>
      <c r="BT54" s="249"/>
      <c r="BU54" s="241"/>
      <c r="BV54" s="242"/>
      <c r="BW54" s="242"/>
      <c r="BX54" s="242"/>
      <c r="BY54" s="243"/>
      <c r="BZ54" s="229"/>
      <c r="CA54" s="230"/>
      <c r="CC54" s="3"/>
      <c r="CD54" s="25">
        <f>IF(CD55=D29,1,0)</f>
        <v>0</v>
      </c>
      <c r="CE54" s="25">
        <f>IF(CD55=D32,1,0)</f>
        <v>0</v>
      </c>
      <c r="CF54" s="25">
        <f>IF(CD55=D35,1,0)</f>
        <v>0</v>
      </c>
      <c r="CG54" s="25">
        <f>IF(CD55=AP29,1,0)</f>
        <v>0</v>
      </c>
      <c r="CH54" s="25">
        <f>IF(CD55=AP32,1,0)</f>
        <v>0</v>
      </c>
      <c r="CI54" s="25">
        <f>IF(CD55=AP35,1,0)</f>
        <v>0</v>
      </c>
      <c r="CJ54" s="3"/>
      <c r="CK54" s="3"/>
      <c r="CL54" s="3"/>
      <c r="CM54" s="3"/>
      <c r="CN54" s="3"/>
      <c r="CO54" s="3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</row>
    <row r="55" spans="1:149" ht="7.5" customHeight="1">
      <c r="A55" s="356" t="s">
        <v>55</v>
      </c>
      <c r="B55" s="282" t="s">
        <v>51</v>
      </c>
      <c r="C55" s="283"/>
      <c r="D55" s="284"/>
      <c r="E55" s="282" t="s">
        <v>50</v>
      </c>
      <c r="F55" s="283"/>
      <c r="G55" s="284"/>
      <c r="H55" s="282" t="s">
        <v>52</v>
      </c>
      <c r="I55" s="283"/>
      <c r="J55" s="284"/>
      <c r="K55" s="282" t="s">
        <v>52</v>
      </c>
      <c r="L55" s="283"/>
      <c r="M55" s="284"/>
      <c r="N55" s="207" t="str">
        <f>IF(B2=6,D6,IF(B2=5,D7,IF(B2=4,D6,IF(B2=3,D4,""))))</f>
        <v>Alex Alcon</v>
      </c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9"/>
      <c r="AF55" s="226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247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8"/>
      <c r="BS55" s="248"/>
      <c r="BT55" s="249"/>
      <c r="BU55" s="241"/>
      <c r="BV55" s="242"/>
      <c r="BW55" s="242"/>
      <c r="BX55" s="242"/>
      <c r="BY55" s="243"/>
      <c r="BZ55" s="229"/>
      <c r="CA55" s="230"/>
      <c r="CC55" s="3"/>
      <c r="CD55" s="26" t="str">
        <f>IF(BZ53=""," ",IF(LEFT(BZ53,1)="3",N55,N53))</f>
        <v> </v>
      </c>
      <c r="CE55" s="27"/>
      <c r="CF55" s="27"/>
      <c r="CG55" s="27"/>
      <c r="CH55" s="28"/>
      <c r="CI55" s="28"/>
      <c r="CJ55" s="3"/>
      <c r="CK55" s="3"/>
      <c r="CL55" s="3"/>
      <c r="CM55" s="3"/>
      <c r="CN55" s="3"/>
      <c r="CO55" s="3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</row>
    <row r="56" spans="1:149" ht="7.5" customHeight="1">
      <c r="A56" s="357"/>
      <c r="B56" s="358"/>
      <c r="C56" s="359"/>
      <c r="D56" s="360"/>
      <c r="E56" s="358"/>
      <c r="F56" s="359"/>
      <c r="G56" s="360"/>
      <c r="H56" s="358"/>
      <c r="I56" s="359"/>
      <c r="J56" s="360"/>
      <c r="K56" s="285"/>
      <c r="L56" s="286"/>
      <c r="M56" s="287"/>
      <c r="N56" s="255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7"/>
      <c r="AF56" s="226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250"/>
      <c r="BF56" s="251"/>
      <c r="BG56" s="251"/>
      <c r="BH56" s="251"/>
      <c r="BI56" s="251"/>
      <c r="BJ56" s="251"/>
      <c r="BK56" s="251"/>
      <c r="BL56" s="251"/>
      <c r="BM56" s="251"/>
      <c r="BN56" s="251"/>
      <c r="BO56" s="251"/>
      <c r="BP56" s="251"/>
      <c r="BQ56" s="251"/>
      <c r="BR56" s="251"/>
      <c r="BS56" s="251"/>
      <c r="BT56" s="252"/>
      <c r="BU56" s="241"/>
      <c r="BV56" s="242"/>
      <c r="BW56" s="242"/>
      <c r="BX56" s="242"/>
      <c r="BY56" s="243"/>
      <c r="BZ56" s="229"/>
      <c r="CA56" s="230"/>
      <c r="CC56" s="3"/>
      <c r="CD56" s="28"/>
      <c r="CE56" s="28"/>
      <c r="CF56" s="28"/>
      <c r="CG56" s="28"/>
      <c r="CH56" s="28"/>
      <c r="CI56" s="28"/>
      <c r="CJ56" s="3"/>
      <c r="CK56" s="3"/>
      <c r="CL56" s="3"/>
      <c r="CM56" s="3"/>
      <c r="CN56" s="3"/>
      <c r="CO56" s="3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</row>
    <row r="57" spans="2:149" ht="7.5" customHeight="1">
      <c r="B57" s="204" t="s">
        <v>29</v>
      </c>
      <c r="C57" s="205"/>
      <c r="D57" s="206"/>
      <c r="E57" s="204" t="s">
        <v>24</v>
      </c>
      <c r="F57" s="205"/>
      <c r="G57" s="206"/>
      <c r="H57" s="204" t="s">
        <v>24</v>
      </c>
      <c r="I57" s="205"/>
      <c r="J57" s="206"/>
      <c r="K57" s="261"/>
      <c r="L57" s="262"/>
      <c r="M57" s="288"/>
      <c r="N57" s="182" t="str">
        <f>IF(B2=6,D4,IF(B2=5,D3,IF(B2=4,D3,IF(B2=3,"",""))))</f>
        <v>Pol Triquell</v>
      </c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4"/>
      <c r="AF57" s="254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 t="s">
        <v>2</v>
      </c>
      <c r="AV57" s="253"/>
      <c r="AW57" s="253"/>
      <c r="AX57" s="253"/>
      <c r="AY57" s="253"/>
      <c r="AZ57" s="253" t="s">
        <v>2</v>
      </c>
      <c r="BA57" s="253"/>
      <c r="BB57" s="253"/>
      <c r="BC57" s="253"/>
      <c r="BD57" s="253"/>
      <c r="BE57" s="244" t="str">
        <f>IF(BZ57=""," ",IF(LEFT(BZ57,1)="3",N57,N59))</f>
        <v> </v>
      </c>
      <c r="BF57" s="245"/>
      <c r="BG57" s="245"/>
      <c r="BH57" s="245"/>
      <c r="BI57" s="245"/>
      <c r="BJ57" s="245"/>
      <c r="BK57" s="245"/>
      <c r="BL57" s="245"/>
      <c r="BM57" s="245"/>
      <c r="BN57" s="245"/>
      <c r="BO57" s="245"/>
      <c r="BP57" s="245"/>
      <c r="BQ57" s="245"/>
      <c r="BR57" s="245"/>
      <c r="BS57" s="245"/>
      <c r="BT57" s="246"/>
      <c r="BU57" s="238">
        <f>IF(BZ57="","",VLOOKUP(BZ57,result,2,FALSE))</f>
      </c>
      <c r="BV57" s="239"/>
      <c r="BW57" s="239"/>
      <c r="BX57" s="239"/>
      <c r="BY57" s="240"/>
      <c r="BZ57" s="229"/>
      <c r="CA57" s="230"/>
      <c r="CC57" s="3"/>
      <c r="CD57" s="22">
        <f>IF(BE57=D29,1,0)</f>
        <v>0</v>
      </c>
      <c r="CE57" s="22">
        <f>IF(BE57=D32,1,0)</f>
        <v>0</v>
      </c>
      <c r="CF57" s="22">
        <f>IF(BE57=D35,1,0)</f>
        <v>0</v>
      </c>
      <c r="CG57" s="22">
        <f>IF(BE57=AP29,1,0)</f>
        <v>0</v>
      </c>
      <c r="CH57" s="22">
        <f>IF(BE57=AP32,1,0)</f>
        <v>0</v>
      </c>
      <c r="CI57" s="22">
        <f>IF(BE57=AP35,1,0)</f>
        <v>0</v>
      </c>
      <c r="CJ57" s="3"/>
      <c r="CK57" s="3"/>
      <c r="CL57" s="3"/>
      <c r="CM57" s="3"/>
      <c r="CN57" s="3"/>
      <c r="CO57" s="3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</row>
    <row r="58" spans="2:149" ht="7.5" customHeight="1">
      <c r="B58" s="204"/>
      <c r="C58" s="205"/>
      <c r="D58" s="206"/>
      <c r="E58" s="204"/>
      <c r="F58" s="205"/>
      <c r="G58" s="206"/>
      <c r="H58" s="204"/>
      <c r="I58" s="205"/>
      <c r="J58" s="206"/>
      <c r="K58" s="176"/>
      <c r="L58" s="177"/>
      <c r="M58" s="178"/>
      <c r="N58" s="182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4"/>
      <c r="AF58" s="226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247"/>
      <c r="BF58" s="248"/>
      <c r="BG58" s="248"/>
      <c r="BH58" s="248"/>
      <c r="BI58" s="248"/>
      <c r="BJ58" s="248"/>
      <c r="BK58" s="248"/>
      <c r="BL58" s="248"/>
      <c r="BM58" s="248"/>
      <c r="BN58" s="248"/>
      <c r="BO58" s="248"/>
      <c r="BP58" s="248"/>
      <c r="BQ58" s="248"/>
      <c r="BR58" s="248"/>
      <c r="BS58" s="248"/>
      <c r="BT58" s="249"/>
      <c r="BU58" s="241"/>
      <c r="BV58" s="242"/>
      <c r="BW58" s="242"/>
      <c r="BX58" s="242"/>
      <c r="BY58" s="243"/>
      <c r="BZ58" s="229"/>
      <c r="CA58" s="230"/>
      <c r="CC58" s="3"/>
      <c r="CD58" s="25">
        <f>IF(CD59=D29,1,0)</f>
        <v>0</v>
      </c>
      <c r="CE58" s="25">
        <f>IF(CD59=D32,1,0)</f>
        <v>0</v>
      </c>
      <c r="CF58" s="25">
        <f>IF(CD59=D35,1,0)</f>
        <v>0</v>
      </c>
      <c r="CG58" s="25">
        <f>IF(CD59=AP29,1,0)</f>
        <v>0</v>
      </c>
      <c r="CH58" s="25">
        <f>IF(CD59=AP32,1,0)</f>
        <v>0</v>
      </c>
      <c r="CI58" s="25">
        <f>IF(CD59=AP35,1,0)</f>
        <v>0</v>
      </c>
      <c r="CJ58" s="3"/>
      <c r="CK58" s="3"/>
      <c r="CL58" s="3"/>
      <c r="CM58" s="3"/>
      <c r="CN58" s="3"/>
      <c r="CO58" s="3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</row>
    <row r="59" spans="1:149" ht="7.5" customHeight="1">
      <c r="A59" s="356" t="s">
        <v>55</v>
      </c>
      <c r="B59" s="282" t="s">
        <v>49</v>
      </c>
      <c r="C59" s="283"/>
      <c r="D59" s="284"/>
      <c r="E59" s="282" t="s">
        <v>47</v>
      </c>
      <c r="F59" s="283"/>
      <c r="G59" s="284"/>
      <c r="H59" s="282" t="s">
        <v>47</v>
      </c>
      <c r="I59" s="283"/>
      <c r="J59" s="284"/>
      <c r="K59" s="176"/>
      <c r="L59" s="177"/>
      <c r="M59" s="178"/>
      <c r="N59" s="207" t="str">
        <f>IF(B2=6,D7,IF(B2=5,D5,IF(B2=4,D5,IF(B2=3,"",""))))</f>
        <v>Èric  Torné</v>
      </c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9"/>
      <c r="AF59" s="226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247"/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9"/>
      <c r="BU59" s="241"/>
      <c r="BV59" s="242"/>
      <c r="BW59" s="242"/>
      <c r="BX59" s="242"/>
      <c r="BY59" s="243"/>
      <c r="BZ59" s="229"/>
      <c r="CA59" s="230"/>
      <c r="CC59" s="3"/>
      <c r="CD59" s="26" t="str">
        <f>IF(BZ57=""," ",IF(LEFT(BZ57,1)="3",N59,N57))</f>
        <v> </v>
      </c>
      <c r="CE59" s="27"/>
      <c r="CF59" s="27"/>
      <c r="CG59" s="27"/>
      <c r="CH59" s="28"/>
      <c r="CI59" s="28"/>
      <c r="CJ59" s="3"/>
      <c r="CK59" s="3"/>
      <c r="CL59" s="3"/>
      <c r="CM59" s="3"/>
      <c r="CN59" s="3"/>
      <c r="CO59" s="3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</row>
    <row r="60" spans="1:149" ht="7.5" customHeight="1">
      <c r="A60" s="357"/>
      <c r="B60" s="285"/>
      <c r="C60" s="286"/>
      <c r="D60" s="287"/>
      <c r="E60" s="285"/>
      <c r="F60" s="286"/>
      <c r="G60" s="287"/>
      <c r="H60" s="285"/>
      <c r="I60" s="286"/>
      <c r="J60" s="287"/>
      <c r="K60" s="215"/>
      <c r="L60" s="216"/>
      <c r="M60" s="223"/>
      <c r="N60" s="210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2"/>
      <c r="AF60" s="237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1"/>
      <c r="AU60" s="231"/>
      <c r="AV60" s="231"/>
      <c r="AW60" s="231"/>
      <c r="AX60" s="231"/>
      <c r="AY60" s="231"/>
      <c r="AZ60" s="231"/>
      <c r="BA60" s="231"/>
      <c r="BB60" s="231"/>
      <c r="BC60" s="231"/>
      <c r="BD60" s="231"/>
      <c r="BE60" s="250"/>
      <c r="BF60" s="251"/>
      <c r="BG60" s="251"/>
      <c r="BH60" s="251"/>
      <c r="BI60" s="251"/>
      <c r="BJ60" s="251"/>
      <c r="BK60" s="251"/>
      <c r="BL60" s="251"/>
      <c r="BM60" s="251"/>
      <c r="BN60" s="251"/>
      <c r="BO60" s="251"/>
      <c r="BP60" s="251"/>
      <c r="BQ60" s="251"/>
      <c r="BR60" s="251"/>
      <c r="BS60" s="251"/>
      <c r="BT60" s="252"/>
      <c r="BU60" s="241"/>
      <c r="BV60" s="242"/>
      <c r="BW60" s="242"/>
      <c r="BX60" s="242"/>
      <c r="BY60" s="243"/>
      <c r="BZ60" s="229"/>
      <c r="CA60" s="230"/>
      <c r="CC60" s="3"/>
      <c r="CD60" s="28"/>
      <c r="CE60" s="28"/>
      <c r="CF60" s="28"/>
      <c r="CG60" s="28"/>
      <c r="CH60" s="28"/>
      <c r="CI60" s="28"/>
      <c r="CJ60" s="3"/>
      <c r="CK60" s="3"/>
      <c r="CL60" s="3"/>
      <c r="CM60" s="3"/>
      <c r="CN60" s="3"/>
      <c r="CO60" s="3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</row>
    <row r="61" spans="2:149" ht="7.5" customHeight="1">
      <c r="B61" s="204" t="s">
        <v>30</v>
      </c>
      <c r="C61" s="205"/>
      <c r="D61" s="206"/>
      <c r="E61" s="204" t="s">
        <v>29</v>
      </c>
      <c r="F61" s="205"/>
      <c r="G61" s="206"/>
      <c r="H61" s="204" t="s">
        <v>30</v>
      </c>
      <c r="I61" s="205"/>
      <c r="J61" s="206"/>
      <c r="K61" s="173"/>
      <c r="L61" s="174"/>
      <c r="M61" s="175"/>
      <c r="N61" s="182" t="str">
        <f>IF(B2=6,D5,IF(B2=5,D4,IF(B2=4,D5,IF(B2=3,"",""))))</f>
        <v>Pau Palau</v>
      </c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4"/>
      <c r="AF61" s="224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 t="s">
        <v>2</v>
      </c>
      <c r="AV61" s="225"/>
      <c r="AW61" s="225"/>
      <c r="AX61" s="225"/>
      <c r="AY61" s="225"/>
      <c r="AZ61" s="225" t="s">
        <v>2</v>
      </c>
      <c r="BA61" s="225"/>
      <c r="BB61" s="225"/>
      <c r="BC61" s="225"/>
      <c r="BD61" s="225"/>
      <c r="BE61" s="258" t="str">
        <f>IF(BZ61=""," ",IF(LEFT(BZ61,1)="3",N61,N63))</f>
        <v> </v>
      </c>
      <c r="BF61" s="259"/>
      <c r="BG61" s="259"/>
      <c r="BH61" s="259"/>
      <c r="BI61" s="259"/>
      <c r="BJ61" s="259"/>
      <c r="BK61" s="259"/>
      <c r="BL61" s="259"/>
      <c r="BM61" s="259"/>
      <c r="BN61" s="259"/>
      <c r="BO61" s="259"/>
      <c r="BP61" s="259"/>
      <c r="BQ61" s="259"/>
      <c r="BR61" s="259"/>
      <c r="BS61" s="259"/>
      <c r="BT61" s="260"/>
      <c r="BU61" s="350">
        <f>IF(BZ61="","",VLOOKUP(BZ61,result,2,FALSE))</f>
      </c>
      <c r="BV61" s="351"/>
      <c r="BW61" s="351"/>
      <c r="BX61" s="351"/>
      <c r="BY61" s="352"/>
      <c r="BZ61" s="229"/>
      <c r="CA61" s="230"/>
      <c r="CC61" s="3"/>
      <c r="CD61" s="22">
        <f>IF(BE61=D29,1,0)</f>
        <v>0</v>
      </c>
      <c r="CE61" s="22">
        <f>IF(BE61=D32,1,0)</f>
        <v>0</v>
      </c>
      <c r="CF61" s="22">
        <f>IF(BE61=D35,1,0)</f>
        <v>0</v>
      </c>
      <c r="CG61" s="22">
        <f>IF(BE61=AP29,1,0)</f>
        <v>0</v>
      </c>
      <c r="CH61" s="22">
        <f>IF(BE61=AP32,1,0)</f>
        <v>0</v>
      </c>
      <c r="CI61" s="22">
        <f>IF(BE61=AP35,1,0)</f>
        <v>0</v>
      </c>
      <c r="CJ61" s="3"/>
      <c r="CK61" s="3"/>
      <c r="CL61" s="3"/>
      <c r="CM61" s="3"/>
      <c r="CN61" s="3"/>
      <c r="CO61" s="3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</row>
    <row r="62" spans="2:149" ht="7.5" customHeight="1">
      <c r="B62" s="204"/>
      <c r="C62" s="205"/>
      <c r="D62" s="206"/>
      <c r="E62" s="204"/>
      <c r="F62" s="205"/>
      <c r="G62" s="206"/>
      <c r="H62" s="204"/>
      <c r="I62" s="205"/>
      <c r="J62" s="206"/>
      <c r="K62" s="176"/>
      <c r="L62" s="177"/>
      <c r="M62" s="178"/>
      <c r="N62" s="182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4"/>
      <c r="AF62" s="226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247"/>
      <c r="BF62" s="248"/>
      <c r="BG62" s="248"/>
      <c r="BH62" s="248"/>
      <c r="BI62" s="248"/>
      <c r="BJ62" s="248"/>
      <c r="BK62" s="248"/>
      <c r="BL62" s="248"/>
      <c r="BM62" s="248"/>
      <c r="BN62" s="248"/>
      <c r="BO62" s="248"/>
      <c r="BP62" s="248"/>
      <c r="BQ62" s="248"/>
      <c r="BR62" s="248"/>
      <c r="BS62" s="248"/>
      <c r="BT62" s="249"/>
      <c r="BU62" s="241"/>
      <c r="BV62" s="242"/>
      <c r="BW62" s="242"/>
      <c r="BX62" s="242"/>
      <c r="BY62" s="243"/>
      <c r="BZ62" s="229"/>
      <c r="CA62" s="230"/>
      <c r="CC62" s="3"/>
      <c r="CD62" s="25">
        <f>IF(CD63=D29,1,0)</f>
        <v>0</v>
      </c>
      <c r="CE62" s="25">
        <f>IF(CD63=D32,1,0)</f>
        <v>0</v>
      </c>
      <c r="CF62" s="25">
        <f>IF(CD63=D35,1,0)</f>
        <v>0</v>
      </c>
      <c r="CG62" s="25">
        <f>IF(CD63=AP29,1,0)</f>
        <v>0</v>
      </c>
      <c r="CH62" s="25">
        <f>IF(CD63=AP32,1,0)</f>
        <v>0</v>
      </c>
      <c r="CI62" s="25">
        <f>IF(CD63=AP35,1,0)</f>
        <v>0</v>
      </c>
      <c r="CJ62" s="3"/>
      <c r="CK62" s="3"/>
      <c r="CL62" s="3"/>
      <c r="CM62" s="3"/>
      <c r="CN62" s="3"/>
      <c r="CO62" s="3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</row>
    <row r="63" spans="1:149" ht="7.5" customHeight="1">
      <c r="A63" s="356" t="s">
        <v>55</v>
      </c>
      <c r="B63" s="282" t="s">
        <v>50</v>
      </c>
      <c r="C63" s="283"/>
      <c r="D63" s="284"/>
      <c r="E63" s="282" t="s">
        <v>52</v>
      </c>
      <c r="F63" s="283"/>
      <c r="G63" s="284"/>
      <c r="H63" s="282" t="s">
        <v>50</v>
      </c>
      <c r="I63" s="283"/>
      <c r="J63" s="284"/>
      <c r="K63" s="176"/>
      <c r="L63" s="177"/>
      <c r="M63" s="178"/>
      <c r="N63" s="207" t="str">
        <f>IF(B2=6,D6,IF(B2=5,D7,IF(B2=4,D6,IF(B2=3,"",""))))</f>
        <v>Alex Alcon</v>
      </c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9"/>
      <c r="AF63" s="226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247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8"/>
      <c r="BS63" s="248"/>
      <c r="BT63" s="249"/>
      <c r="BU63" s="241"/>
      <c r="BV63" s="242"/>
      <c r="BW63" s="242"/>
      <c r="BX63" s="242"/>
      <c r="BY63" s="243"/>
      <c r="BZ63" s="229"/>
      <c r="CA63" s="230"/>
      <c r="CC63" s="3"/>
      <c r="CD63" s="26" t="str">
        <f>IF(BZ61=""," ",IF(LEFT(BZ61,1)="3",N63,N61))</f>
        <v> </v>
      </c>
      <c r="CE63" s="27"/>
      <c r="CF63" s="27"/>
      <c r="CG63" s="27"/>
      <c r="CH63" s="28"/>
      <c r="CI63" s="28"/>
      <c r="CJ63" s="3"/>
      <c r="CK63" s="3"/>
      <c r="CL63" s="3"/>
      <c r="CM63" s="3"/>
      <c r="CN63" s="3"/>
      <c r="CO63" s="3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</row>
    <row r="64" spans="1:149" ht="7.5" customHeight="1">
      <c r="A64" s="357"/>
      <c r="B64" s="285"/>
      <c r="C64" s="286"/>
      <c r="D64" s="287"/>
      <c r="E64" s="285"/>
      <c r="F64" s="286"/>
      <c r="G64" s="287"/>
      <c r="H64" s="285"/>
      <c r="I64" s="286"/>
      <c r="J64" s="287"/>
      <c r="K64" s="215"/>
      <c r="L64" s="216"/>
      <c r="M64" s="223"/>
      <c r="N64" s="210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2"/>
      <c r="AF64" s="237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1"/>
      <c r="AU64" s="231"/>
      <c r="AV64" s="231"/>
      <c r="AW64" s="231"/>
      <c r="AX64" s="231"/>
      <c r="AY64" s="231"/>
      <c r="AZ64" s="231"/>
      <c r="BA64" s="231"/>
      <c r="BB64" s="231"/>
      <c r="BC64" s="231"/>
      <c r="BD64" s="231"/>
      <c r="BE64" s="250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  <c r="BT64" s="252"/>
      <c r="BU64" s="353"/>
      <c r="BV64" s="354"/>
      <c r="BW64" s="354"/>
      <c r="BX64" s="354"/>
      <c r="BY64" s="355"/>
      <c r="BZ64" s="229"/>
      <c r="CA64" s="230"/>
      <c r="CC64" s="3"/>
      <c r="CD64" s="28"/>
      <c r="CE64" s="28"/>
      <c r="CF64" s="28"/>
      <c r="CG64" s="28"/>
      <c r="CH64" s="28"/>
      <c r="CI64" s="28"/>
      <c r="CJ64" s="3"/>
      <c r="CK64" s="3"/>
      <c r="CL64" s="3"/>
      <c r="CM64" s="3"/>
      <c r="CN64" s="3"/>
      <c r="CO64" s="3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</row>
    <row r="65" spans="2:149" ht="7.5" customHeight="1">
      <c r="B65" s="204" t="s">
        <v>31</v>
      </c>
      <c r="C65" s="205"/>
      <c r="D65" s="206"/>
      <c r="E65" s="204" t="s">
        <v>30</v>
      </c>
      <c r="F65" s="205"/>
      <c r="G65" s="206"/>
      <c r="H65" s="204" t="s">
        <v>28</v>
      </c>
      <c r="I65" s="205"/>
      <c r="J65" s="206"/>
      <c r="K65" s="173"/>
      <c r="L65" s="174"/>
      <c r="M65" s="175"/>
      <c r="N65" s="182" t="str">
        <f>IF(B2=6,D3,IF(B2=5,D5,IF(B2=4,D3,IF(B2=3,"",""))))</f>
        <v>Èric  Torné</v>
      </c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4"/>
      <c r="AF65" s="224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 t="s">
        <v>2</v>
      </c>
      <c r="AV65" s="225"/>
      <c r="AW65" s="225"/>
      <c r="AX65" s="225"/>
      <c r="AY65" s="225"/>
      <c r="AZ65" s="225" t="s">
        <v>2</v>
      </c>
      <c r="BA65" s="225"/>
      <c r="BB65" s="225"/>
      <c r="BC65" s="225"/>
      <c r="BD65" s="225"/>
      <c r="BE65" s="247" t="str">
        <f>IF(BZ65=""," ",IF(LEFT(BZ65,1)="3",N65,N67))</f>
        <v> </v>
      </c>
      <c r="BF65" s="248"/>
      <c r="BG65" s="248"/>
      <c r="BH65" s="248"/>
      <c r="BI65" s="248"/>
      <c r="BJ65" s="248"/>
      <c r="BK65" s="248"/>
      <c r="BL65" s="248"/>
      <c r="BM65" s="248"/>
      <c r="BN65" s="248"/>
      <c r="BO65" s="248"/>
      <c r="BP65" s="248"/>
      <c r="BQ65" s="248"/>
      <c r="BR65" s="248"/>
      <c r="BS65" s="248"/>
      <c r="BT65" s="249"/>
      <c r="BU65" s="241">
        <f>IF(BZ65="","",VLOOKUP(BZ65,result,2,FALSE))</f>
      </c>
      <c r="BV65" s="242"/>
      <c r="BW65" s="242"/>
      <c r="BX65" s="242"/>
      <c r="BY65" s="243"/>
      <c r="BZ65" s="229"/>
      <c r="CA65" s="230"/>
      <c r="CC65" s="3"/>
      <c r="CD65" s="22">
        <f>IF(BE65=D29,1,0)</f>
        <v>0</v>
      </c>
      <c r="CE65" s="22">
        <f>IF(BE65=D32,1,0)</f>
        <v>0</v>
      </c>
      <c r="CF65" s="22">
        <f>IF(BE65=D35,1,0)</f>
        <v>0</v>
      </c>
      <c r="CG65" s="22">
        <f>IF(BE65=AP29,1,0)</f>
        <v>0</v>
      </c>
      <c r="CH65" s="22">
        <f>IF(BE65=AP32,1,0)</f>
        <v>0</v>
      </c>
      <c r="CI65" s="22">
        <f>IF(BE65=AP35,1,0)</f>
        <v>0</v>
      </c>
      <c r="CJ65" s="3"/>
      <c r="CK65" s="3"/>
      <c r="CL65" s="3"/>
      <c r="CM65" s="3"/>
      <c r="CN65" s="3"/>
      <c r="CO65" s="3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</row>
    <row r="66" spans="2:149" ht="7.5" customHeight="1">
      <c r="B66" s="204"/>
      <c r="C66" s="205"/>
      <c r="D66" s="206"/>
      <c r="E66" s="204"/>
      <c r="F66" s="205"/>
      <c r="G66" s="206"/>
      <c r="H66" s="204"/>
      <c r="I66" s="205"/>
      <c r="J66" s="206"/>
      <c r="K66" s="176"/>
      <c r="L66" s="177"/>
      <c r="M66" s="178"/>
      <c r="N66" s="182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4"/>
      <c r="AF66" s="226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247"/>
      <c r="BF66" s="248"/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  <c r="BR66" s="248"/>
      <c r="BS66" s="248"/>
      <c r="BT66" s="249"/>
      <c r="BU66" s="241"/>
      <c r="BV66" s="242"/>
      <c r="BW66" s="242"/>
      <c r="BX66" s="242"/>
      <c r="BY66" s="243"/>
      <c r="BZ66" s="229"/>
      <c r="CA66" s="230"/>
      <c r="CC66" s="3"/>
      <c r="CD66" s="25">
        <f>IF(CD67=D29,1,0)</f>
        <v>0</v>
      </c>
      <c r="CE66" s="25">
        <f>IF(CD67=D32,1,0)</f>
        <v>0</v>
      </c>
      <c r="CF66" s="25">
        <f>IF(CD67=D35,1,0)</f>
        <v>0</v>
      </c>
      <c r="CG66" s="25">
        <f>IF(CD67=AP29,1,0)</f>
        <v>0</v>
      </c>
      <c r="CH66" s="25">
        <f>IF(CD67=AP32,1,0)</f>
        <v>0</v>
      </c>
      <c r="CI66" s="25">
        <f>IF(CD67=AP35,1,0)</f>
        <v>0</v>
      </c>
      <c r="CJ66" s="3"/>
      <c r="CK66" s="3"/>
      <c r="CL66" s="3"/>
      <c r="CM66" s="3"/>
      <c r="CN66" s="3"/>
      <c r="CO66" s="3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</row>
    <row r="67" spans="1:149" ht="7.5" customHeight="1">
      <c r="A67" s="356" t="s">
        <v>55</v>
      </c>
      <c r="B67" s="282" t="s">
        <v>52</v>
      </c>
      <c r="C67" s="283"/>
      <c r="D67" s="284"/>
      <c r="E67" s="282" t="s">
        <v>50</v>
      </c>
      <c r="F67" s="283"/>
      <c r="G67" s="284"/>
      <c r="H67" s="282" t="s">
        <v>52</v>
      </c>
      <c r="I67" s="283"/>
      <c r="J67" s="284"/>
      <c r="K67" s="176"/>
      <c r="L67" s="177"/>
      <c r="M67" s="178"/>
      <c r="N67" s="207" t="str">
        <f>IF(B2=6,D8,IF(B2=5,D6,IF(B2=4,D4,IF(B2=3,"",""))))</f>
        <v>Bernat Capdevila</v>
      </c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9"/>
      <c r="AF67" s="226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247"/>
      <c r="BF67" s="248"/>
      <c r="BG67" s="248"/>
      <c r="BH67" s="248"/>
      <c r="BI67" s="248"/>
      <c r="BJ67" s="248"/>
      <c r="BK67" s="248"/>
      <c r="BL67" s="248"/>
      <c r="BM67" s="248"/>
      <c r="BN67" s="248"/>
      <c r="BO67" s="248"/>
      <c r="BP67" s="248"/>
      <c r="BQ67" s="248"/>
      <c r="BR67" s="248"/>
      <c r="BS67" s="248"/>
      <c r="BT67" s="249"/>
      <c r="BU67" s="241"/>
      <c r="BV67" s="242"/>
      <c r="BW67" s="242"/>
      <c r="BX67" s="242"/>
      <c r="BY67" s="243"/>
      <c r="BZ67" s="229"/>
      <c r="CA67" s="230"/>
      <c r="CC67" s="3"/>
      <c r="CD67" s="26" t="str">
        <f>IF(BZ65=""," ",IF(LEFT(BZ65,1)="3",N67,N65))</f>
        <v> </v>
      </c>
      <c r="CE67" s="27"/>
      <c r="CF67" s="27"/>
      <c r="CG67" s="27"/>
      <c r="CH67" s="28"/>
      <c r="CI67" s="28"/>
      <c r="CJ67" s="3"/>
      <c r="CK67" s="3"/>
      <c r="CL67" s="3"/>
      <c r="CM67" s="3"/>
      <c r="CN67" s="3"/>
      <c r="CO67" s="3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</row>
    <row r="68" spans="1:149" ht="7.5" customHeight="1">
      <c r="A68" s="357"/>
      <c r="B68" s="358"/>
      <c r="C68" s="359"/>
      <c r="D68" s="360"/>
      <c r="E68" s="358"/>
      <c r="F68" s="359"/>
      <c r="G68" s="360"/>
      <c r="H68" s="358"/>
      <c r="I68" s="359"/>
      <c r="J68" s="360"/>
      <c r="K68" s="215"/>
      <c r="L68" s="216"/>
      <c r="M68" s="223"/>
      <c r="N68" s="255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7"/>
      <c r="AF68" s="226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250"/>
      <c r="BF68" s="251"/>
      <c r="BG68" s="251"/>
      <c r="BH68" s="251"/>
      <c r="BI68" s="251"/>
      <c r="BJ68" s="251"/>
      <c r="BK68" s="251"/>
      <c r="BL68" s="251"/>
      <c r="BM68" s="251"/>
      <c r="BN68" s="251"/>
      <c r="BO68" s="251"/>
      <c r="BP68" s="251"/>
      <c r="BQ68" s="251"/>
      <c r="BR68" s="251"/>
      <c r="BS68" s="251"/>
      <c r="BT68" s="252"/>
      <c r="BU68" s="241"/>
      <c r="BV68" s="242"/>
      <c r="BW68" s="242"/>
      <c r="BX68" s="242"/>
      <c r="BY68" s="243"/>
      <c r="BZ68" s="229"/>
      <c r="CA68" s="230"/>
      <c r="CC68" s="3"/>
      <c r="CD68" s="28"/>
      <c r="CE68" s="28"/>
      <c r="CF68" s="28"/>
      <c r="CG68" s="28"/>
      <c r="CH68" s="28"/>
      <c r="CI68" s="28"/>
      <c r="CJ68" s="3"/>
      <c r="CK68" s="3"/>
      <c r="CL68" s="3"/>
      <c r="CM68" s="3"/>
      <c r="CN68" s="3"/>
      <c r="CO68" s="3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</row>
    <row r="69" spans="2:149" ht="7.5" customHeight="1">
      <c r="B69" s="204" t="s">
        <v>27</v>
      </c>
      <c r="C69" s="205"/>
      <c r="D69" s="206"/>
      <c r="E69" s="204" t="s">
        <v>32</v>
      </c>
      <c r="F69" s="205"/>
      <c r="G69" s="206"/>
      <c r="H69" s="261"/>
      <c r="I69" s="262"/>
      <c r="J69" s="263"/>
      <c r="K69" s="173"/>
      <c r="L69" s="174"/>
      <c r="M69" s="175"/>
      <c r="N69" s="182" t="str">
        <f>IF(B2=6,D4,IF(B2=5,D3,IF(B2=4,"",IF(B2=3,"",""))))</f>
        <v>Pol Triquell</v>
      </c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4"/>
      <c r="AF69" s="254" t="s">
        <v>2</v>
      </c>
      <c r="AG69" s="253"/>
      <c r="AH69" s="253"/>
      <c r="AI69" s="253"/>
      <c r="AJ69" s="253"/>
      <c r="AK69" s="253" t="s">
        <v>2</v>
      </c>
      <c r="AL69" s="253"/>
      <c r="AM69" s="253"/>
      <c r="AN69" s="253"/>
      <c r="AO69" s="253"/>
      <c r="AP69" s="253" t="s">
        <v>2</v>
      </c>
      <c r="AQ69" s="253"/>
      <c r="AR69" s="253"/>
      <c r="AS69" s="253"/>
      <c r="AT69" s="253"/>
      <c r="AU69" s="253" t="s">
        <v>2</v>
      </c>
      <c r="AV69" s="253"/>
      <c r="AW69" s="253"/>
      <c r="AX69" s="253"/>
      <c r="AY69" s="253"/>
      <c r="AZ69" s="253" t="s">
        <v>2</v>
      </c>
      <c r="BA69" s="253"/>
      <c r="BB69" s="253"/>
      <c r="BC69" s="253"/>
      <c r="BD69" s="253"/>
      <c r="BE69" s="244" t="str">
        <f>IF(BZ69=""," ",IF(LEFT(BZ69,1)="3",N69,N71))</f>
        <v> </v>
      </c>
      <c r="BF69" s="245"/>
      <c r="BG69" s="245"/>
      <c r="BH69" s="245"/>
      <c r="BI69" s="245"/>
      <c r="BJ69" s="245"/>
      <c r="BK69" s="245"/>
      <c r="BL69" s="245"/>
      <c r="BM69" s="245"/>
      <c r="BN69" s="245"/>
      <c r="BO69" s="245"/>
      <c r="BP69" s="245"/>
      <c r="BQ69" s="245"/>
      <c r="BR69" s="245"/>
      <c r="BS69" s="245"/>
      <c r="BT69" s="246"/>
      <c r="BU69" s="238">
        <f>IF(BZ69="","",VLOOKUP(BZ69,result,2,FALSE))</f>
      </c>
      <c r="BV69" s="239"/>
      <c r="BW69" s="239"/>
      <c r="BX69" s="239"/>
      <c r="BY69" s="240"/>
      <c r="BZ69" s="229"/>
      <c r="CA69" s="230"/>
      <c r="CC69" s="3"/>
      <c r="CD69" s="22">
        <f>IF(BE69=D29,1,0)</f>
        <v>0</v>
      </c>
      <c r="CE69" s="22">
        <f>IF(BE69=D32,1,0)</f>
        <v>0</v>
      </c>
      <c r="CF69" s="22">
        <f>IF(BE69=D35,1,0)</f>
        <v>0</v>
      </c>
      <c r="CG69" s="22">
        <f>IF(BE69=AP29,1,0)</f>
        <v>0</v>
      </c>
      <c r="CH69" s="22">
        <f>IF(BE69=AP32,1,0)</f>
        <v>0</v>
      </c>
      <c r="CI69" s="22">
        <f>IF(BE69=AP35,1,0)</f>
        <v>0</v>
      </c>
      <c r="CJ69" s="3"/>
      <c r="CK69" s="3"/>
      <c r="CL69" s="3"/>
      <c r="CM69" s="3"/>
      <c r="CN69" s="3"/>
      <c r="CO69" s="3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</row>
    <row r="70" spans="2:149" ht="7.5" customHeight="1">
      <c r="B70" s="204"/>
      <c r="C70" s="205"/>
      <c r="D70" s="206"/>
      <c r="E70" s="204"/>
      <c r="F70" s="205"/>
      <c r="G70" s="206"/>
      <c r="H70" s="176"/>
      <c r="I70" s="177"/>
      <c r="J70" s="214"/>
      <c r="K70" s="176"/>
      <c r="L70" s="177"/>
      <c r="M70" s="178"/>
      <c r="N70" s="182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4"/>
      <c r="AF70" s="226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247"/>
      <c r="BF70" s="248"/>
      <c r="BG70" s="248"/>
      <c r="BH70" s="248"/>
      <c r="BI70" s="248"/>
      <c r="BJ70" s="248"/>
      <c r="BK70" s="248"/>
      <c r="BL70" s="248"/>
      <c r="BM70" s="248"/>
      <c r="BN70" s="248"/>
      <c r="BO70" s="248"/>
      <c r="BP70" s="248"/>
      <c r="BQ70" s="248"/>
      <c r="BR70" s="248"/>
      <c r="BS70" s="248"/>
      <c r="BT70" s="249"/>
      <c r="BU70" s="241"/>
      <c r="BV70" s="242"/>
      <c r="BW70" s="242"/>
      <c r="BX70" s="242"/>
      <c r="BY70" s="243"/>
      <c r="BZ70" s="229"/>
      <c r="CA70" s="230"/>
      <c r="CC70" s="3"/>
      <c r="CD70" s="25">
        <f>IF(CD71=D29,1,0)</f>
        <v>0</v>
      </c>
      <c r="CE70" s="25">
        <f>IF(CD71=D32,1,0)</f>
        <v>0</v>
      </c>
      <c r="CF70" s="25">
        <f>IF(CD71=D35,1,0)</f>
        <v>0</v>
      </c>
      <c r="CG70" s="25">
        <f>IF(CD71=AP29,1,0)</f>
        <v>0</v>
      </c>
      <c r="CH70" s="25">
        <f>IF(CD71=AP32,1,0)</f>
        <v>0</v>
      </c>
      <c r="CI70" s="25">
        <f>IF(CD71=AP35,1,0)</f>
        <v>0</v>
      </c>
      <c r="CJ70" s="3"/>
      <c r="CK70" s="3"/>
      <c r="CL70" s="3"/>
      <c r="CM70" s="3"/>
      <c r="CN70" s="3"/>
      <c r="CO70" s="3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</row>
    <row r="71" spans="1:149" ht="7.5" customHeight="1">
      <c r="A71" s="356" t="s">
        <v>55</v>
      </c>
      <c r="B71" s="282" t="s">
        <v>49</v>
      </c>
      <c r="C71" s="283"/>
      <c r="D71" s="284"/>
      <c r="E71" s="282" t="s">
        <v>47</v>
      </c>
      <c r="F71" s="283"/>
      <c r="G71" s="284"/>
      <c r="H71" s="176"/>
      <c r="I71" s="177"/>
      <c r="J71" s="214"/>
      <c r="K71" s="176"/>
      <c r="L71" s="177"/>
      <c r="M71" s="178"/>
      <c r="N71" s="207" t="str">
        <f>IF(B2=6,D6,IF(B2=5,D7,IF(B2=4,"",IF(B2=3,"",""))))</f>
        <v>Alex Alcon</v>
      </c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9"/>
      <c r="AF71" s="226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247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8"/>
      <c r="BS71" s="248"/>
      <c r="BT71" s="249"/>
      <c r="BU71" s="241"/>
      <c r="BV71" s="242"/>
      <c r="BW71" s="242"/>
      <c r="BX71" s="242"/>
      <c r="BY71" s="243"/>
      <c r="BZ71" s="229"/>
      <c r="CA71" s="230"/>
      <c r="CC71" s="3"/>
      <c r="CD71" s="26" t="str">
        <f>IF(BZ69=""," ",IF(LEFT(BZ69,1)="3",N71,N69))</f>
        <v> </v>
      </c>
      <c r="CE71" s="27"/>
      <c r="CF71" s="27"/>
      <c r="CG71" s="27"/>
      <c r="CH71" s="28"/>
      <c r="CI71" s="28"/>
      <c r="CJ71" s="3"/>
      <c r="CK71" s="3"/>
      <c r="CL71" s="3"/>
      <c r="CM71" s="3"/>
      <c r="CN71" s="3"/>
      <c r="CO71" s="3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</row>
    <row r="72" spans="1:149" ht="7.5" customHeight="1">
      <c r="A72" s="357"/>
      <c r="B72" s="285"/>
      <c r="C72" s="286"/>
      <c r="D72" s="287"/>
      <c r="E72" s="285"/>
      <c r="F72" s="286"/>
      <c r="G72" s="287"/>
      <c r="H72" s="215"/>
      <c r="I72" s="216"/>
      <c r="J72" s="217"/>
      <c r="K72" s="215"/>
      <c r="L72" s="216"/>
      <c r="M72" s="223"/>
      <c r="N72" s="210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2"/>
      <c r="AF72" s="237"/>
      <c r="AG72" s="231"/>
      <c r="AH72" s="231"/>
      <c r="AI72" s="231"/>
      <c r="AJ72" s="231"/>
      <c r="AK72" s="231"/>
      <c r="AL72" s="231"/>
      <c r="AM72" s="231"/>
      <c r="AN72" s="231"/>
      <c r="AO72" s="231"/>
      <c r="AP72" s="231"/>
      <c r="AQ72" s="231"/>
      <c r="AR72" s="231"/>
      <c r="AS72" s="231"/>
      <c r="AT72" s="231"/>
      <c r="AU72" s="231"/>
      <c r="AV72" s="231"/>
      <c r="AW72" s="231"/>
      <c r="AX72" s="231"/>
      <c r="AY72" s="231"/>
      <c r="AZ72" s="231"/>
      <c r="BA72" s="231"/>
      <c r="BB72" s="231"/>
      <c r="BC72" s="231"/>
      <c r="BD72" s="231"/>
      <c r="BE72" s="250"/>
      <c r="BF72" s="251"/>
      <c r="BG72" s="251"/>
      <c r="BH72" s="251"/>
      <c r="BI72" s="251"/>
      <c r="BJ72" s="251"/>
      <c r="BK72" s="251"/>
      <c r="BL72" s="251"/>
      <c r="BM72" s="251"/>
      <c r="BN72" s="251"/>
      <c r="BO72" s="251"/>
      <c r="BP72" s="251"/>
      <c r="BQ72" s="251"/>
      <c r="BR72" s="251"/>
      <c r="BS72" s="251"/>
      <c r="BT72" s="252"/>
      <c r="BU72" s="241"/>
      <c r="BV72" s="242"/>
      <c r="BW72" s="242"/>
      <c r="BX72" s="242"/>
      <c r="BY72" s="243"/>
      <c r="BZ72" s="229"/>
      <c r="CA72" s="230"/>
      <c r="CC72" s="3"/>
      <c r="CD72" s="28"/>
      <c r="CE72" s="28"/>
      <c r="CF72" s="28"/>
      <c r="CG72" s="28"/>
      <c r="CH72" s="28"/>
      <c r="CI72" s="28"/>
      <c r="CJ72" s="3"/>
      <c r="CK72" s="3"/>
      <c r="CL72" s="3"/>
      <c r="CM72" s="3"/>
      <c r="CN72" s="3"/>
      <c r="CO72" s="3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</row>
    <row r="73" spans="1:149" ht="7.5" customHeight="1">
      <c r="A73" s="29"/>
      <c r="B73" s="204" t="s">
        <v>33</v>
      </c>
      <c r="C73" s="205"/>
      <c r="D73" s="206"/>
      <c r="E73" s="204" t="s">
        <v>27</v>
      </c>
      <c r="F73" s="205"/>
      <c r="G73" s="206"/>
      <c r="H73" s="173"/>
      <c r="I73" s="174"/>
      <c r="J73" s="213"/>
      <c r="K73" s="173"/>
      <c r="L73" s="174"/>
      <c r="M73" s="175"/>
      <c r="N73" s="182" t="str">
        <f>IF(B2=6,D7,IF(B2=5,D4,IF(B2=4,"",IF(B2=3,"",""))))</f>
        <v>Pau Palau</v>
      </c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4"/>
      <c r="AF73" s="224" t="s">
        <v>2</v>
      </c>
      <c r="AG73" s="225"/>
      <c r="AH73" s="225"/>
      <c r="AI73" s="225"/>
      <c r="AJ73" s="225"/>
      <c r="AK73" s="225" t="s">
        <v>2</v>
      </c>
      <c r="AL73" s="225"/>
      <c r="AM73" s="225"/>
      <c r="AN73" s="225"/>
      <c r="AO73" s="225"/>
      <c r="AP73" s="225" t="s">
        <v>2</v>
      </c>
      <c r="AQ73" s="225"/>
      <c r="AR73" s="225"/>
      <c r="AS73" s="225"/>
      <c r="AT73" s="225"/>
      <c r="AU73" s="225" t="s">
        <v>2</v>
      </c>
      <c r="AV73" s="225"/>
      <c r="AW73" s="225"/>
      <c r="AX73" s="225"/>
      <c r="AY73" s="225"/>
      <c r="AZ73" s="225" t="s">
        <v>2</v>
      </c>
      <c r="BA73" s="225"/>
      <c r="BB73" s="225"/>
      <c r="BC73" s="225"/>
      <c r="BD73" s="225"/>
      <c r="BE73" s="258" t="str">
        <f>IF(BZ73=""," ",IF(LEFT(BZ73,1)="3",N73,N75))</f>
        <v> </v>
      </c>
      <c r="BF73" s="259"/>
      <c r="BG73" s="259"/>
      <c r="BH73" s="259"/>
      <c r="BI73" s="259"/>
      <c r="BJ73" s="259"/>
      <c r="BK73" s="259"/>
      <c r="BL73" s="259"/>
      <c r="BM73" s="259"/>
      <c r="BN73" s="259"/>
      <c r="BO73" s="259"/>
      <c r="BP73" s="259"/>
      <c r="BQ73" s="259"/>
      <c r="BR73" s="259"/>
      <c r="BS73" s="259"/>
      <c r="BT73" s="260"/>
      <c r="BU73" s="350">
        <f>IF(BZ73="","",VLOOKUP(BZ73,result,2,FALSE))</f>
      </c>
      <c r="BV73" s="351"/>
      <c r="BW73" s="351"/>
      <c r="BX73" s="351"/>
      <c r="BY73" s="352"/>
      <c r="BZ73" s="229"/>
      <c r="CA73" s="230"/>
      <c r="CC73" s="3"/>
      <c r="CD73" s="22">
        <f>IF(BE73=D29,1,0)</f>
        <v>0</v>
      </c>
      <c r="CE73" s="22">
        <f>IF(BE73=D32,1,0)</f>
        <v>0</v>
      </c>
      <c r="CF73" s="22">
        <f>IF(BE73=D35,1,0)</f>
        <v>0</v>
      </c>
      <c r="CG73" s="22">
        <f>IF(BE73=AP29,1,0)</f>
        <v>0</v>
      </c>
      <c r="CH73" s="22">
        <f>IF(BE73=AP32,1,0)</f>
        <v>0</v>
      </c>
      <c r="CI73" s="22">
        <f>IF(BE73=AP35,1,0)</f>
        <v>0</v>
      </c>
      <c r="CJ73" s="3"/>
      <c r="CK73" s="3"/>
      <c r="CL73" s="3"/>
      <c r="CM73" s="3"/>
      <c r="CN73" s="3"/>
      <c r="CO73" s="3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</row>
    <row r="74" spans="2:149" ht="7.5" customHeight="1">
      <c r="B74" s="204"/>
      <c r="C74" s="205"/>
      <c r="D74" s="206"/>
      <c r="E74" s="204"/>
      <c r="F74" s="205"/>
      <c r="G74" s="206"/>
      <c r="H74" s="176"/>
      <c r="I74" s="177"/>
      <c r="J74" s="214"/>
      <c r="K74" s="176"/>
      <c r="L74" s="177"/>
      <c r="M74" s="178"/>
      <c r="N74" s="182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4"/>
      <c r="AF74" s="226"/>
      <c r="AG74" s="171"/>
      <c r="AH74" s="171"/>
      <c r="AI74" s="171"/>
      <c r="AJ74" s="171"/>
      <c r="AK74" s="171"/>
      <c r="AL74" s="171"/>
      <c r="AM74" s="171"/>
      <c r="AN74" s="171"/>
      <c r="AO74" s="171"/>
      <c r="AP74" s="171"/>
      <c r="AQ74" s="171"/>
      <c r="AR74" s="171"/>
      <c r="AS74" s="171"/>
      <c r="AT74" s="171"/>
      <c r="AU74" s="171"/>
      <c r="AV74" s="171"/>
      <c r="AW74" s="171"/>
      <c r="AX74" s="171"/>
      <c r="AY74" s="171"/>
      <c r="AZ74" s="171"/>
      <c r="BA74" s="171"/>
      <c r="BB74" s="171"/>
      <c r="BC74" s="171"/>
      <c r="BD74" s="171"/>
      <c r="BE74" s="247"/>
      <c r="BF74" s="248"/>
      <c r="BG74" s="248"/>
      <c r="BH74" s="248"/>
      <c r="BI74" s="248"/>
      <c r="BJ74" s="248"/>
      <c r="BK74" s="248"/>
      <c r="BL74" s="248"/>
      <c r="BM74" s="248"/>
      <c r="BN74" s="248"/>
      <c r="BO74" s="248"/>
      <c r="BP74" s="248"/>
      <c r="BQ74" s="248"/>
      <c r="BR74" s="248"/>
      <c r="BS74" s="248"/>
      <c r="BT74" s="249"/>
      <c r="BU74" s="241"/>
      <c r="BV74" s="242"/>
      <c r="BW74" s="242"/>
      <c r="BX74" s="242"/>
      <c r="BY74" s="243"/>
      <c r="BZ74" s="229"/>
      <c r="CA74" s="230"/>
      <c r="CC74" s="3"/>
      <c r="CD74" s="25">
        <f>IF(CD75=D29,1,0)</f>
        <v>0</v>
      </c>
      <c r="CE74" s="25">
        <f>IF(CD75=D32,1,0)</f>
        <v>0</v>
      </c>
      <c r="CF74" s="25">
        <f>IF(CD75=D35,1,0)</f>
        <v>0</v>
      </c>
      <c r="CG74" s="25">
        <f>IF(CD75=AP29,1,0)</f>
        <v>0</v>
      </c>
      <c r="CH74" s="25">
        <f>IF(CD75=AP32,1,0)</f>
        <v>0</v>
      </c>
      <c r="CI74" s="25">
        <f>IF(CD75=AP35,1,0)</f>
        <v>0</v>
      </c>
      <c r="CJ74" s="3"/>
      <c r="CK74" s="3"/>
      <c r="CL74" s="3"/>
      <c r="CM74" s="3"/>
      <c r="CN74" s="3"/>
      <c r="CO74" s="3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</row>
    <row r="75" spans="1:149" ht="7.5" customHeight="1">
      <c r="A75" s="356" t="s">
        <v>55</v>
      </c>
      <c r="B75" s="282" t="s">
        <v>47</v>
      </c>
      <c r="C75" s="283"/>
      <c r="D75" s="284"/>
      <c r="E75" s="282" t="s">
        <v>52</v>
      </c>
      <c r="F75" s="283"/>
      <c r="G75" s="284"/>
      <c r="H75" s="176"/>
      <c r="I75" s="177"/>
      <c r="J75" s="214"/>
      <c r="K75" s="176"/>
      <c r="L75" s="177"/>
      <c r="M75" s="178"/>
      <c r="N75" s="207" t="str">
        <f>IF(B2=6,D8,IF(B2=5,D6,IF(B2=4,"",IF(B2=3,"",""))))</f>
        <v>Bernat Capdevila</v>
      </c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9"/>
      <c r="AF75" s="226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247"/>
      <c r="BF75" s="248"/>
      <c r="BG75" s="248"/>
      <c r="BH75" s="248"/>
      <c r="BI75" s="248"/>
      <c r="BJ75" s="248"/>
      <c r="BK75" s="248"/>
      <c r="BL75" s="248"/>
      <c r="BM75" s="248"/>
      <c r="BN75" s="248"/>
      <c r="BO75" s="248"/>
      <c r="BP75" s="248"/>
      <c r="BQ75" s="248"/>
      <c r="BR75" s="248"/>
      <c r="BS75" s="248"/>
      <c r="BT75" s="249"/>
      <c r="BU75" s="241"/>
      <c r="BV75" s="242"/>
      <c r="BW75" s="242"/>
      <c r="BX75" s="242"/>
      <c r="BY75" s="243"/>
      <c r="BZ75" s="229"/>
      <c r="CA75" s="230"/>
      <c r="CC75" s="3"/>
      <c r="CD75" s="26" t="str">
        <f>IF(BZ73=""," ",IF(LEFT(BZ73,1)="3",N75,N73))</f>
        <v> </v>
      </c>
      <c r="CE75" s="27"/>
      <c r="CF75" s="27"/>
      <c r="CG75" s="27"/>
      <c r="CH75" s="28"/>
      <c r="CI75" s="28"/>
      <c r="CJ75" s="3"/>
      <c r="CK75" s="3"/>
      <c r="CL75" s="3"/>
      <c r="CM75" s="3"/>
      <c r="CN75" s="3"/>
      <c r="CO75" s="3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</row>
    <row r="76" spans="1:149" ht="7.5" customHeight="1">
      <c r="A76" s="357"/>
      <c r="B76" s="285"/>
      <c r="C76" s="286"/>
      <c r="D76" s="287"/>
      <c r="E76" s="285"/>
      <c r="F76" s="286"/>
      <c r="G76" s="287"/>
      <c r="H76" s="215"/>
      <c r="I76" s="216"/>
      <c r="J76" s="217"/>
      <c r="K76" s="215"/>
      <c r="L76" s="216"/>
      <c r="M76" s="223"/>
      <c r="N76" s="210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2"/>
      <c r="AF76" s="237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1"/>
      <c r="AS76" s="231"/>
      <c r="AT76" s="231"/>
      <c r="AU76" s="231"/>
      <c r="AV76" s="231"/>
      <c r="AW76" s="231"/>
      <c r="AX76" s="231"/>
      <c r="AY76" s="231"/>
      <c r="AZ76" s="231"/>
      <c r="BA76" s="231"/>
      <c r="BB76" s="231"/>
      <c r="BC76" s="231"/>
      <c r="BD76" s="231"/>
      <c r="BE76" s="250"/>
      <c r="BF76" s="251"/>
      <c r="BG76" s="251"/>
      <c r="BH76" s="251"/>
      <c r="BI76" s="251"/>
      <c r="BJ76" s="251"/>
      <c r="BK76" s="251"/>
      <c r="BL76" s="251"/>
      <c r="BM76" s="251"/>
      <c r="BN76" s="251"/>
      <c r="BO76" s="251"/>
      <c r="BP76" s="251"/>
      <c r="BQ76" s="251"/>
      <c r="BR76" s="251"/>
      <c r="BS76" s="251"/>
      <c r="BT76" s="252"/>
      <c r="BU76" s="353"/>
      <c r="BV76" s="354"/>
      <c r="BW76" s="354"/>
      <c r="BX76" s="354"/>
      <c r="BY76" s="355"/>
      <c r="BZ76" s="229"/>
      <c r="CA76" s="230"/>
      <c r="CC76" s="3"/>
      <c r="CD76" s="28"/>
      <c r="CE76" s="28"/>
      <c r="CF76" s="28"/>
      <c r="CG76" s="28"/>
      <c r="CH76" s="28"/>
      <c r="CI76" s="28"/>
      <c r="CJ76" s="3"/>
      <c r="CK76" s="3"/>
      <c r="CL76" s="3"/>
      <c r="CM76" s="3"/>
      <c r="CN76" s="3"/>
      <c r="CO76" s="3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</row>
    <row r="77" spans="2:149" ht="7.5" customHeight="1">
      <c r="B77" s="204" t="s">
        <v>24</v>
      </c>
      <c r="C77" s="205"/>
      <c r="D77" s="206"/>
      <c r="E77" s="204" t="s">
        <v>21</v>
      </c>
      <c r="F77" s="205"/>
      <c r="G77" s="206"/>
      <c r="H77" s="173"/>
      <c r="I77" s="174"/>
      <c r="J77" s="213"/>
      <c r="K77" s="173"/>
      <c r="L77" s="174"/>
      <c r="M77" s="175"/>
      <c r="N77" s="182" t="str">
        <f>IF(B2=6,D3,IF(B2=5,D5,IF(B2=4,"",IF(B2=3,"",""))))</f>
        <v>Èric  Torné</v>
      </c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4"/>
      <c r="AF77" s="224" t="s">
        <v>2</v>
      </c>
      <c r="AG77" s="225"/>
      <c r="AH77" s="225"/>
      <c r="AI77" s="225"/>
      <c r="AJ77" s="225"/>
      <c r="AK77" s="225" t="s">
        <v>2</v>
      </c>
      <c r="AL77" s="225"/>
      <c r="AM77" s="225"/>
      <c r="AN77" s="225"/>
      <c r="AO77" s="225"/>
      <c r="AP77" s="225" t="s">
        <v>2</v>
      </c>
      <c r="AQ77" s="225"/>
      <c r="AR77" s="225"/>
      <c r="AS77" s="225"/>
      <c r="AT77" s="225"/>
      <c r="AU77" s="225" t="s">
        <v>2</v>
      </c>
      <c r="AV77" s="225"/>
      <c r="AW77" s="225"/>
      <c r="AX77" s="225"/>
      <c r="AY77" s="225"/>
      <c r="AZ77" s="225" t="s">
        <v>2</v>
      </c>
      <c r="BA77" s="225"/>
      <c r="BB77" s="225"/>
      <c r="BC77" s="225"/>
      <c r="BD77" s="225"/>
      <c r="BE77" s="258" t="str">
        <f>IF(BZ77=""," ",IF(LEFT(BZ77,1)="3",N77,N79))</f>
        <v> </v>
      </c>
      <c r="BF77" s="259"/>
      <c r="BG77" s="259"/>
      <c r="BH77" s="259"/>
      <c r="BI77" s="259"/>
      <c r="BJ77" s="259"/>
      <c r="BK77" s="259"/>
      <c r="BL77" s="259"/>
      <c r="BM77" s="259"/>
      <c r="BN77" s="259"/>
      <c r="BO77" s="259"/>
      <c r="BP77" s="259"/>
      <c r="BQ77" s="259"/>
      <c r="BR77" s="259"/>
      <c r="BS77" s="259"/>
      <c r="BT77" s="260"/>
      <c r="BU77" s="350">
        <f>IF(BZ77="","",VLOOKUP(BZ77,result,2,FALSE))</f>
      </c>
      <c r="BV77" s="351"/>
      <c r="BW77" s="351"/>
      <c r="BX77" s="351"/>
      <c r="BY77" s="352"/>
      <c r="BZ77" s="229"/>
      <c r="CA77" s="230"/>
      <c r="CC77" s="3"/>
      <c r="CD77" s="22">
        <f>IF(BE77=D29,1,0)</f>
        <v>0</v>
      </c>
      <c r="CE77" s="22">
        <f>IF(BE77=D32,1,0)</f>
        <v>0</v>
      </c>
      <c r="CF77" s="22">
        <f>IF(BE77=D35,1,0)</f>
        <v>0</v>
      </c>
      <c r="CG77" s="22">
        <f>IF(BE77=AP29,1,0)</f>
        <v>0</v>
      </c>
      <c r="CH77" s="22">
        <f>IF(BE77=AP32,1,0)</f>
        <v>0</v>
      </c>
      <c r="CI77" s="22">
        <f>IF(BE77=AP35,1,0)</f>
        <v>0</v>
      </c>
      <c r="CJ77" s="3"/>
      <c r="CK77" s="3"/>
      <c r="CL77" s="3"/>
      <c r="CM77" s="3"/>
      <c r="CN77" s="3"/>
      <c r="CO77" s="3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</row>
    <row r="78" spans="2:149" ht="7.5" customHeight="1">
      <c r="B78" s="204"/>
      <c r="C78" s="205"/>
      <c r="D78" s="206"/>
      <c r="E78" s="204"/>
      <c r="F78" s="205"/>
      <c r="G78" s="206"/>
      <c r="H78" s="176"/>
      <c r="I78" s="177"/>
      <c r="J78" s="214"/>
      <c r="K78" s="176"/>
      <c r="L78" s="177"/>
      <c r="M78" s="178"/>
      <c r="N78" s="182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4"/>
      <c r="AF78" s="226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247"/>
      <c r="BF78" s="248"/>
      <c r="BG78" s="248"/>
      <c r="BH78" s="248"/>
      <c r="BI78" s="248"/>
      <c r="BJ78" s="248"/>
      <c r="BK78" s="248"/>
      <c r="BL78" s="248"/>
      <c r="BM78" s="248"/>
      <c r="BN78" s="248"/>
      <c r="BO78" s="248"/>
      <c r="BP78" s="248"/>
      <c r="BQ78" s="248"/>
      <c r="BR78" s="248"/>
      <c r="BS78" s="248"/>
      <c r="BT78" s="249"/>
      <c r="BU78" s="241"/>
      <c r="BV78" s="242"/>
      <c r="BW78" s="242"/>
      <c r="BX78" s="242"/>
      <c r="BY78" s="243"/>
      <c r="BZ78" s="229"/>
      <c r="CA78" s="230"/>
      <c r="CC78" s="3"/>
      <c r="CD78" s="25">
        <f>IF(CD79=D29,1,0)</f>
        <v>0</v>
      </c>
      <c r="CE78" s="25">
        <f>IF(CD79=D32,1,0)</f>
        <v>0</v>
      </c>
      <c r="CF78" s="25">
        <f>IF(CD79=D35,1,0)</f>
        <v>0</v>
      </c>
      <c r="CG78" s="25">
        <f>IF(CD79=AP29,1,0)</f>
        <v>0</v>
      </c>
      <c r="CH78" s="25">
        <f>IF(CD79=AP32,1,0)</f>
        <v>0</v>
      </c>
      <c r="CI78" s="25">
        <f>IF(CD79=AP35,1,0)</f>
        <v>0</v>
      </c>
      <c r="CJ78" s="3"/>
      <c r="CK78" s="3"/>
      <c r="CL78" s="3"/>
      <c r="CM78" s="3"/>
      <c r="CN78" s="3"/>
      <c r="CO78" s="3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</row>
    <row r="79" spans="1:149" ht="7.5" customHeight="1">
      <c r="A79" s="356" t="s">
        <v>55</v>
      </c>
      <c r="B79" s="282" t="s">
        <v>50</v>
      </c>
      <c r="C79" s="283"/>
      <c r="D79" s="284"/>
      <c r="E79" s="282" t="s">
        <v>49</v>
      </c>
      <c r="F79" s="283"/>
      <c r="G79" s="284"/>
      <c r="H79" s="176"/>
      <c r="I79" s="177"/>
      <c r="J79" s="214"/>
      <c r="K79" s="176"/>
      <c r="L79" s="177"/>
      <c r="M79" s="178"/>
      <c r="N79" s="207" t="str">
        <f>IF(B2=6,D5,IF(B2=5,D7,IF(B2=4,"",IF(B2=3,"",""))))</f>
        <v>Alex Alcon</v>
      </c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9"/>
      <c r="AF79" s="226"/>
      <c r="AG79" s="171"/>
      <c r="AH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247"/>
      <c r="BF79" s="248"/>
      <c r="BG79" s="248"/>
      <c r="BH79" s="248"/>
      <c r="BI79" s="248"/>
      <c r="BJ79" s="248"/>
      <c r="BK79" s="248"/>
      <c r="BL79" s="248"/>
      <c r="BM79" s="248"/>
      <c r="BN79" s="248"/>
      <c r="BO79" s="248"/>
      <c r="BP79" s="248"/>
      <c r="BQ79" s="248"/>
      <c r="BR79" s="248"/>
      <c r="BS79" s="248"/>
      <c r="BT79" s="249"/>
      <c r="BU79" s="241"/>
      <c r="BV79" s="242"/>
      <c r="BW79" s="242"/>
      <c r="BX79" s="242"/>
      <c r="BY79" s="243"/>
      <c r="BZ79" s="229"/>
      <c r="CA79" s="230"/>
      <c r="CC79" s="3"/>
      <c r="CD79" s="26" t="str">
        <f>IF(BZ77=""," ",IF(LEFT(BZ77,1)="3",N79,N77))</f>
        <v> </v>
      </c>
      <c r="CE79" s="27"/>
      <c r="CF79" s="27"/>
      <c r="CG79" s="27"/>
      <c r="CH79" s="28"/>
      <c r="CI79" s="28"/>
      <c r="CJ79" s="3"/>
      <c r="CK79" s="3"/>
      <c r="CL79" s="3"/>
      <c r="CM79" s="3"/>
      <c r="CN79" s="3"/>
      <c r="CO79" s="3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</row>
    <row r="80" spans="1:149" ht="7.5" customHeight="1">
      <c r="A80" s="357"/>
      <c r="B80" s="285"/>
      <c r="C80" s="286"/>
      <c r="D80" s="287"/>
      <c r="E80" s="285"/>
      <c r="F80" s="286"/>
      <c r="G80" s="287"/>
      <c r="H80" s="215"/>
      <c r="I80" s="216"/>
      <c r="J80" s="217"/>
      <c r="K80" s="215"/>
      <c r="L80" s="216"/>
      <c r="M80" s="223"/>
      <c r="N80" s="210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2"/>
      <c r="AF80" s="237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1"/>
      <c r="AS80" s="231"/>
      <c r="AT80" s="231"/>
      <c r="AU80" s="231"/>
      <c r="AV80" s="231"/>
      <c r="AW80" s="231"/>
      <c r="AX80" s="231"/>
      <c r="AY80" s="231"/>
      <c r="AZ80" s="231"/>
      <c r="BA80" s="231"/>
      <c r="BB80" s="231"/>
      <c r="BC80" s="231"/>
      <c r="BD80" s="231"/>
      <c r="BE80" s="250"/>
      <c r="BF80" s="251"/>
      <c r="BG80" s="251"/>
      <c r="BH80" s="251"/>
      <c r="BI80" s="251"/>
      <c r="BJ80" s="251"/>
      <c r="BK80" s="251"/>
      <c r="BL80" s="251"/>
      <c r="BM80" s="251"/>
      <c r="BN80" s="251"/>
      <c r="BO80" s="251"/>
      <c r="BP80" s="251"/>
      <c r="BQ80" s="251"/>
      <c r="BR80" s="251"/>
      <c r="BS80" s="251"/>
      <c r="BT80" s="252"/>
      <c r="BU80" s="353"/>
      <c r="BV80" s="354"/>
      <c r="BW80" s="354"/>
      <c r="BX80" s="354"/>
      <c r="BY80" s="355"/>
      <c r="BZ80" s="229"/>
      <c r="CA80" s="230"/>
      <c r="CC80" s="3"/>
      <c r="CD80" s="28"/>
      <c r="CE80" s="28"/>
      <c r="CF80" s="28"/>
      <c r="CG80" s="28"/>
      <c r="CH80" s="28"/>
      <c r="CI80" s="28"/>
      <c r="CJ80" s="3"/>
      <c r="CK80" s="3"/>
      <c r="CL80" s="3"/>
      <c r="CM80" s="3"/>
      <c r="CN80" s="3"/>
      <c r="CO80" s="3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</row>
    <row r="81" spans="2:149" ht="7.5" customHeight="1">
      <c r="B81" s="204" t="s">
        <v>34</v>
      </c>
      <c r="C81" s="205"/>
      <c r="D81" s="206"/>
      <c r="E81" s="204" t="s">
        <v>28</v>
      </c>
      <c r="F81" s="205"/>
      <c r="G81" s="206"/>
      <c r="H81" s="173"/>
      <c r="I81" s="174"/>
      <c r="J81" s="213"/>
      <c r="K81" s="173"/>
      <c r="L81" s="174"/>
      <c r="M81" s="175"/>
      <c r="N81" s="182" t="str">
        <f>IF(B2=6,D6,IF(B2=5,D3,IF(B2=4,"",IF(B2=3,"",""))))</f>
        <v>Pol Triquell</v>
      </c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4"/>
      <c r="AF81" s="224" t="s">
        <v>2</v>
      </c>
      <c r="AG81" s="225"/>
      <c r="AH81" s="225"/>
      <c r="AI81" s="225"/>
      <c r="AJ81" s="225"/>
      <c r="AK81" s="225" t="s">
        <v>2</v>
      </c>
      <c r="AL81" s="225"/>
      <c r="AM81" s="225"/>
      <c r="AN81" s="225"/>
      <c r="AO81" s="225"/>
      <c r="AP81" s="225" t="s">
        <v>2</v>
      </c>
      <c r="AQ81" s="225"/>
      <c r="AR81" s="225"/>
      <c r="AS81" s="225"/>
      <c r="AT81" s="225"/>
      <c r="AU81" s="225" t="s">
        <v>2</v>
      </c>
      <c r="AV81" s="225"/>
      <c r="AW81" s="225"/>
      <c r="AX81" s="225"/>
      <c r="AY81" s="225"/>
      <c r="AZ81" s="225" t="s">
        <v>2</v>
      </c>
      <c r="BA81" s="225"/>
      <c r="BB81" s="225"/>
      <c r="BC81" s="225"/>
      <c r="BD81" s="225"/>
      <c r="BE81" s="247" t="str">
        <f>IF(BZ81=""," ",IF(LEFT(BZ81,1)="3",N81,N83))</f>
        <v> </v>
      </c>
      <c r="BF81" s="248"/>
      <c r="BG81" s="248"/>
      <c r="BH81" s="248"/>
      <c r="BI81" s="248"/>
      <c r="BJ81" s="248"/>
      <c r="BK81" s="248"/>
      <c r="BL81" s="248"/>
      <c r="BM81" s="248"/>
      <c r="BN81" s="248"/>
      <c r="BO81" s="248"/>
      <c r="BP81" s="248"/>
      <c r="BQ81" s="248"/>
      <c r="BR81" s="248"/>
      <c r="BS81" s="248"/>
      <c r="BT81" s="249"/>
      <c r="BU81" s="241">
        <f>IF(BZ81="","",VLOOKUP(BZ81,result,2,FALSE))</f>
      </c>
      <c r="BV81" s="242"/>
      <c r="BW81" s="242"/>
      <c r="BX81" s="242"/>
      <c r="BY81" s="243"/>
      <c r="BZ81" s="229"/>
      <c r="CA81" s="230"/>
      <c r="CC81" s="3"/>
      <c r="CD81" s="22">
        <f>IF(BE81=D29,1,0)</f>
        <v>0</v>
      </c>
      <c r="CE81" s="22">
        <f>IF(BE81=D32,1,0)</f>
        <v>0</v>
      </c>
      <c r="CF81" s="22">
        <f>IF(BE81=D35,1,0)</f>
        <v>0</v>
      </c>
      <c r="CG81" s="22">
        <f>IF(BE81=AP29,1,0)</f>
        <v>0</v>
      </c>
      <c r="CH81" s="22">
        <f>IF(BE81=AP32,1,0)</f>
        <v>0</v>
      </c>
      <c r="CI81" s="22">
        <f>IF(BE81=AP35,1,0)</f>
        <v>0</v>
      </c>
      <c r="CJ81" s="3"/>
      <c r="CK81" s="3"/>
      <c r="CL81" s="3"/>
      <c r="CM81" s="3"/>
      <c r="CN81" s="3"/>
      <c r="CO81" s="3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</row>
    <row r="82" spans="2:149" ht="7.5" customHeight="1">
      <c r="B82" s="204"/>
      <c r="C82" s="205"/>
      <c r="D82" s="206"/>
      <c r="E82" s="204"/>
      <c r="F82" s="205"/>
      <c r="G82" s="206"/>
      <c r="H82" s="176"/>
      <c r="I82" s="177"/>
      <c r="J82" s="214"/>
      <c r="K82" s="176"/>
      <c r="L82" s="177"/>
      <c r="M82" s="178"/>
      <c r="N82" s="182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4"/>
      <c r="AF82" s="226"/>
      <c r="AG82" s="171"/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  <c r="BE82" s="247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8"/>
      <c r="BS82" s="248"/>
      <c r="BT82" s="249"/>
      <c r="BU82" s="241"/>
      <c r="BV82" s="242"/>
      <c r="BW82" s="242"/>
      <c r="BX82" s="242"/>
      <c r="BY82" s="243"/>
      <c r="BZ82" s="229"/>
      <c r="CA82" s="230"/>
      <c r="CC82" s="3"/>
      <c r="CD82" s="25">
        <f>IF(CD83=D29,1,0)</f>
        <v>0</v>
      </c>
      <c r="CE82" s="25">
        <f>IF(CD83=D32,1,0)</f>
        <v>0</v>
      </c>
      <c r="CF82" s="25">
        <f>IF(CD83=D35,1,0)</f>
        <v>0</v>
      </c>
      <c r="CG82" s="25">
        <f>IF(CD83=AP29,1,0)</f>
        <v>0</v>
      </c>
      <c r="CH82" s="25">
        <f>IF(CD83=AP32,1,0)</f>
        <v>0</v>
      </c>
      <c r="CI82" s="25">
        <f>IF(CD83=AP35,1,0)</f>
        <v>0</v>
      </c>
      <c r="CJ82" s="3"/>
      <c r="CK82" s="3"/>
      <c r="CL82" s="3"/>
      <c r="CM82" s="3"/>
      <c r="CN82" s="3"/>
      <c r="CO82" s="3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</row>
    <row r="83" spans="1:149" ht="7.5" customHeight="1">
      <c r="A83" s="356" t="s">
        <v>55</v>
      </c>
      <c r="B83" s="282" t="s">
        <v>48</v>
      </c>
      <c r="C83" s="283"/>
      <c r="D83" s="284"/>
      <c r="E83" s="282" t="s">
        <v>48</v>
      </c>
      <c r="F83" s="283"/>
      <c r="G83" s="284"/>
      <c r="H83" s="176"/>
      <c r="I83" s="177"/>
      <c r="J83" s="214"/>
      <c r="K83" s="176"/>
      <c r="L83" s="177"/>
      <c r="M83" s="178"/>
      <c r="N83" s="207" t="str">
        <f>IF(B2=6,D8,IF(B2=5,D4,IF(B2=4,"",IF(B2=3,"",""))))</f>
        <v>Pau Palau</v>
      </c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9"/>
      <c r="AF83" s="226"/>
      <c r="AG83" s="171"/>
      <c r="AH83" s="171"/>
      <c r="AI83" s="171"/>
      <c r="AJ83" s="171"/>
      <c r="AK83" s="171"/>
      <c r="AL83" s="171"/>
      <c r="AM83" s="171"/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247"/>
      <c r="BF83" s="248"/>
      <c r="BG83" s="248"/>
      <c r="BH83" s="248"/>
      <c r="BI83" s="248"/>
      <c r="BJ83" s="248"/>
      <c r="BK83" s="248"/>
      <c r="BL83" s="248"/>
      <c r="BM83" s="248"/>
      <c r="BN83" s="248"/>
      <c r="BO83" s="248"/>
      <c r="BP83" s="248"/>
      <c r="BQ83" s="248"/>
      <c r="BR83" s="248"/>
      <c r="BS83" s="248"/>
      <c r="BT83" s="249"/>
      <c r="BU83" s="241"/>
      <c r="BV83" s="242"/>
      <c r="BW83" s="242"/>
      <c r="BX83" s="242"/>
      <c r="BY83" s="243"/>
      <c r="BZ83" s="229"/>
      <c r="CA83" s="230"/>
      <c r="CC83" s="3"/>
      <c r="CD83" s="26" t="str">
        <f>IF(BZ81=""," ",IF(LEFT(BZ81,1)="3",N83,N81))</f>
        <v> </v>
      </c>
      <c r="CE83" s="27"/>
      <c r="CF83" s="27"/>
      <c r="CG83" s="27"/>
      <c r="CH83" s="28"/>
      <c r="CI83" s="28"/>
      <c r="CJ83" s="3"/>
      <c r="CK83" s="3"/>
      <c r="CL83" s="3"/>
      <c r="CM83" s="3"/>
      <c r="CN83" s="3"/>
      <c r="CO83" s="3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</row>
    <row r="84" spans="1:149" ht="7.5" customHeight="1">
      <c r="A84" s="357"/>
      <c r="B84" s="358"/>
      <c r="C84" s="359"/>
      <c r="D84" s="360"/>
      <c r="E84" s="285"/>
      <c r="F84" s="286"/>
      <c r="G84" s="287"/>
      <c r="H84" s="215"/>
      <c r="I84" s="216"/>
      <c r="J84" s="217"/>
      <c r="K84" s="215"/>
      <c r="L84" s="216"/>
      <c r="M84" s="223"/>
      <c r="N84" s="255"/>
      <c r="O84" s="256"/>
      <c r="P84" s="256"/>
      <c r="Q84" s="256"/>
      <c r="R84" s="256"/>
      <c r="S84" s="256"/>
      <c r="T84" s="256"/>
      <c r="U84" s="256"/>
      <c r="V84" s="256"/>
      <c r="W84" s="256"/>
      <c r="X84" s="256"/>
      <c r="Y84" s="256"/>
      <c r="Z84" s="256"/>
      <c r="AA84" s="256"/>
      <c r="AB84" s="256"/>
      <c r="AC84" s="256"/>
      <c r="AD84" s="256"/>
      <c r="AE84" s="257"/>
      <c r="AF84" s="226"/>
      <c r="AG84" s="171"/>
      <c r="AH84" s="171"/>
      <c r="AI84" s="171"/>
      <c r="AJ84" s="171"/>
      <c r="AK84" s="171"/>
      <c r="AL84" s="171"/>
      <c r="AM84" s="171"/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  <c r="BA84" s="171"/>
      <c r="BB84" s="171"/>
      <c r="BC84" s="171"/>
      <c r="BD84" s="171"/>
      <c r="BE84" s="250"/>
      <c r="BF84" s="251"/>
      <c r="BG84" s="251"/>
      <c r="BH84" s="251"/>
      <c r="BI84" s="251"/>
      <c r="BJ84" s="251"/>
      <c r="BK84" s="251"/>
      <c r="BL84" s="251"/>
      <c r="BM84" s="251"/>
      <c r="BN84" s="251"/>
      <c r="BO84" s="251"/>
      <c r="BP84" s="251"/>
      <c r="BQ84" s="251"/>
      <c r="BR84" s="251"/>
      <c r="BS84" s="251"/>
      <c r="BT84" s="252"/>
      <c r="BU84" s="241"/>
      <c r="BV84" s="242"/>
      <c r="BW84" s="242"/>
      <c r="BX84" s="242"/>
      <c r="BY84" s="243"/>
      <c r="BZ84" s="229"/>
      <c r="CA84" s="230"/>
      <c r="CC84" s="3"/>
      <c r="CD84" s="28"/>
      <c r="CE84" s="28"/>
      <c r="CF84" s="28"/>
      <c r="CG84" s="28"/>
      <c r="CH84" s="28"/>
      <c r="CI84" s="28"/>
      <c r="CJ84" s="3"/>
      <c r="CK84" s="3"/>
      <c r="CL84" s="3"/>
      <c r="CM84" s="3"/>
      <c r="CN84" s="3"/>
      <c r="CO84" s="3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</row>
    <row r="85" spans="2:149" ht="7.5" customHeight="1">
      <c r="B85" s="204" t="s">
        <v>23</v>
      </c>
      <c r="C85" s="205"/>
      <c r="D85" s="206"/>
      <c r="E85" s="261"/>
      <c r="F85" s="262"/>
      <c r="G85" s="263"/>
      <c r="H85" s="173"/>
      <c r="I85" s="174"/>
      <c r="J85" s="213"/>
      <c r="K85" s="173"/>
      <c r="L85" s="174"/>
      <c r="M85" s="175"/>
      <c r="N85" s="182">
        <f>IF(B2=6,D4,IF(B2=5,"",IF(B2=4,"",IF(B2=3,"",""))))</f>
      </c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4"/>
      <c r="AF85" s="254" t="s">
        <v>2</v>
      </c>
      <c r="AG85" s="253"/>
      <c r="AH85" s="253"/>
      <c r="AI85" s="253"/>
      <c r="AJ85" s="253"/>
      <c r="AK85" s="253" t="s">
        <v>2</v>
      </c>
      <c r="AL85" s="253"/>
      <c r="AM85" s="253"/>
      <c r="AN85" s="253"/>
      <c r="AO85" s="253"/>
      <c r="AP85" s="253" t="s">
        <v>2</v>
      </c>
      <c r="AQ85" s="253"/>
      <c r="AR85" s="253"/>
      <c r="AS85" s="253"/>
      <c r="AT85" s="253"/>
      <c r="AU85" s="253" t="s">
        <v>2</v>
      </c>
      <c r="AV85" s="253"/>
      <c r="AW85" s="253"/>
      <c r="AX85" s="253"/>
      <c r="AY85" s="253"/>
      <c r="AZ85" s="253" t="s">
        <v>2</v>
      </c>
      <c r="BA85" s="253"/>
      <c r="BB85" s="253"/>
      <c r="BC85" s="253"/>
      <c r="BD85" s="253"/>
      <c r="BE85" s="244" t="str">
        <f>IF(BZ85=""," ",IF(LEFT(BZ85,1)="3",N85,N87))</f>
        <v> </v>
      </c>
      <c r="BF85" s="245"/>
      <c r="BG85" s="245"/>
      <c r="BH85" s="245"/>
      <c r="BI85" s="245"/>
      <c r="BJ85" s="245"/>
      <c r="BK85" s="245"/>
      <c r="BL85" s="245"/>
      <c r="BM85" s="245"/>
      <c r="BN85" s="245"/>
      <c r="BO85" s="245"/>
      <c r="BP85" s="245"/>
      <c r="BQ85" s="245"/>
      <c r="BR85" s="245"/>
      <c r="BS85" s="245"/>
      <c r="BT85" s="246"/>
      <c r="BU85" s="238">
        <f>IF(BZ85="","",VLOOKUP(BZ85,result,2,FALSE))</f>
      </c>
      <c r="BV85" s="239"/>
      <c r="BW85" s="239"/>
      <c r="BX85" s="239"/>
      <c r="BY85" s="240"/>
      <c r="BZ85" s="229"/>
      <c r="CA85" s="230"/>
      <c r="CC85" s="3"/>
      <c r="CD85" s="22">
        <f>IF(BE85=D29,1,0)</f>
        <v>0</v>
      </c>
      <c r="CE85" s="22">
        <f>IF(BE85=D32,1,0)</f>
        <v>0</v>
      </c>
      <c r="CF85" s="22">
        <f>IF(BE85=D35,1,0)</f>
        <v>0</v>
      </c>
      <c r="CG85" s="22">
        <f>IF(BE85=AP29,1,0)</f>
        <v>0</v>
      </c>
      <c r="CH85" s="22">
        <f>IF(BE85=AP32,1,0)</f>
        <v>0</v>
      </c>
      <c r="CI85" s="22">
        <f>IF(BE85=AP35,1,0)</f>
        <v>0</v>
      </c>
      <c r="CJ85" s="3"/>
      <c r="CK85" s="3"/>
      <c r="CL85" s="3"/>
      <c r="CM85" s="3"/>
      <c r="CN85" s="3"/>
      <c r="CO85" s="3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</row>
    <row r="86" spans="2:149" ht="7.5" customHeight="1">
      <c r="B86" s="204"/>
      <c r="C86" s="205"/>
      <c r="D86" s="206"/>
      <c r="E86" s="176"/>
      <c r="F86" s="177"/>
      <c r="G86" s="214"/>
      <c r="H86" s="176"/>
      <c r="I86" s="177"/>
      <c r="J86" s="214"/>
      <c r="K86" s="176"/>
      <c r="L86" s="177"/>
      <c r="M86" s="178"/>
      <c r="N86" s="182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4"/>
      <c r="AF86" s="226"/>
      <c r="AG86" s="171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  <c r="AS86" s="171"/>
      <c r="AT86" s="171"/>
      <c r="AU86" s="171"/>
      <c r="AV86" s="171"/>
      <c r="AW86" s="171"/>
      <c r="AX86" s="171"/>
      <c r="AY86" s="171"/>
      <c r="AZ86" s="171"/>
      <c r="BA86" s="171"/>
      <c r="BB86" s="171"/>
      <c r="BC86" s="171"/>
      <c r="BD86" s="171"/>
      <c r="BE86" s="247"/>
      <c r="BF86" s="248"/>
      <c r="BG86" s="248"/>
      <c r="BH86" s="248"/>
      <c r="BI86" s="248"/>
      <c r="BJ86" s="248"/>
      <c r="BK86" s="248"/>
      <c r="BL86" s="248"/>
      <c r="BM86" s="248"/>
      <c r="BN86" s="248"/>
      <c r="BO86" s="248"/>
      <c r="BP86" s="248"/>
      <c r="BQ86" s="248"/>
      <c r="BR86" s="248"/>
      <c r="BS86" s="248"/>
      <c r="BT86" s="249"/>
      <c r="BU86" s="241"/>
      <c r="BV86" s="242"/>
      <c r="BW86" s="242"/>
      <c r="BX86" s="242"/>
      <c r="BY86" s="243"/>
      <c r="BZ86" s="229"/>
      <c r="CA86" s="230"/>
      <c r="CC86" s="3"/>
      <c r="CD86" s="25">
        <f>IF(CD87=D29,1,0)</f>
        <v>0</v>
      </c>
      <c r="CE86" s="25">
        <f>IF(CD87=D32,1,0)</f>
        <v>0</v>
      </c>
      <c r="CF86" s="25">
        <f>IF(CD87=D35,1,0)</f>
        <v>0</v>
      </c>
      <c r="CG86" s="25">
        <f>IF(CD87=AP29,1,0)</f>
        <v>0</v>
      </c>
      <c r="CH86" s="25">
        <f>IF(CD87=AP32,1,0)</f>
        <v>0</v>
      </c>
      <c r="CI86" s="25">
        <f>IF(CD87=AP35,1,0)</f>
        <v>0</v>
      </c>
      <c r="CJ86" s="3"/>
      <c r="CK86" s="3"/>
      <c r="CL86" s="3"/>
      <c r="CM86" s="3"/>
      <c r="CN86" s="3"/>
      <c r="CO86" s="3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</row>
    <row r="87" spans="1:149" ht="7.5" customHeight="1">
      <c r="A87" s="356" t="s">
        <v>55</v>
      </c>
      <c r="B87" s="282" t="s">
        <v>51</v>
      </c>
      <c r="C87" s="283"/>
      <c r="D87" s="284"/>
      <c r="E87" s="176"/>
      <c r="F87" s="177"/>
      <c r="G87" s="214"/>
      <c r="H87" s="176"/>
      <c r="I87" s="177"/>
      <c r="J87" s="214"/>
      <c r="K87" s="176"/>
      <c r="L87" s="177"/>
      <c r="M87" s="178"/>
      <c r="N87" s="207">
        <f>IF(B2=6,D5,IF(B2=5,"",IF(B2=4,"",IF(B2=3,"",""))))</f>
      </c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8"/>
      <c r="AB87" s="208"/>
      <c r="AC87" s="208"/>
      <c r="AD87" s="208"/>
      <c r="AE87" s="209"/>
      <c r="AF87" s="226"/>
      <c r="AG87" s="171"/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247"/>
      <c r="BF87" s="248"/>
      <c r="BG87" s="248"/>
      <c r="BH87" s="248"/>
      <c r="BI87" s="248"/>
      <c r="BJ87" s="248"/>
      <c r="BK87" s="248"/>
      <c r="BL87" s="248"/>
      <c r="BM87" s="248"/>
      <c r="BN87" s="248"/>
      <c r="BO87" s="248"/>
      <c r="BP87" s="248"/>
      <c r="BQ87" s="248"/>
      <c r="BR87" s="248"/>
      <c r="BS87" s="248"/>
      <c r="BT87" s="249"/>
      <c r="BU87" s="241"/>
      <c r="BV87" s="242"/>
      <c r="BW87" s="242"/>
      <c r="BX87" s="242"/>
      <c r="BY87" s="243"/>
      <c r="BZ87" s="229"/>
      <c r="CA87" s="230"/>
      <c r="CC87" s="3"/>
      <c r="CD87" s="26" t="str">
        <f>IF(BZ85=""," ",IF(LEFT(BZ85,1)="3",N87,N85))</f>
        <v> </v>
      </c>
      <c r="CE87" s="27"/>
      <c r="CF87" s="27"/>
      <c r="CG87" s="27"/>
      <c r="CH87" s="28"/>
      <c r="CI87" s="28"/>
      <c r="CJ87" s="3"/>
      <c r="CK87" s="3"/>
      <c r="CL87" s="3"/>
      <c r="CM87" s="3"/>
      <c r="CN87" s="3"/>
      <c r="CO87" s="3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</row>
    <row r="88" spans="1:149" ht="7.5" customHeight="1">
      <c r="A88" s="357"/>
      <c r="B88" s="285"/>
      <c r="C88" s="286"/>
      <c r="D88" s="287"/>
      <c r="E88" s="215"/>
      <c r="F88" s="216"/>
      <c r="G88" s="217"/>
      <c r="H88" s="215"/>
      <c r="I88" s="216"/>
      <c r="J88" s="217"/>
      <c r="K88" s="215"/>
      <c r="L88" s="216"/>
      <c r="M88" s="223"/>
      <c r="N88" s="210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2"/>
      <c r="AF88" s="237"/>
      <c r="AG88" s="231"/>
      <c r="AH88" s="231"/>
      <c r="AI88" s="231"/>
      <c r="AJ88" s="231"/>
      <c r="AK88" s="231"/>
      <c r="AL88" s="231"/>
      <c r="AM88" s="231"/>
      <c r="AN88" s="231"/>
      <c r="AO88" s="231"/>
      <c r="AP88" s="231"/>
      <c r="AQ88" s="231"/>
      <c r="AR88" s="231"/>
      <c r="AS88" s="231"/>
      <c r="AT88" s="231"/>
      <c r="AU88" s="231"/>
      <c r="AV88" s="231"/>
      <c r="AW88" s="231"/>
      <c r="AX88" s="231"/>
      <c r="AY88" s="231"/>
      <c r="AZ88" s="231"/>
      <c r="BA88" s="231"/>
      <c r="BB88" s="231"/>
      <c r="BC88" s="231"/>
      <c r="BD88" s="231"/>
      <c r="BE88" s="250"/>
      <c r="BF88" s="251"/>
      <c r="BG88" s="251"/>
      <c r="BH88" s="251"/>
      <c r="BI88" s="251"/>
      <c r="BJ88" s="251"/>
      <c r="BK88" s="251"/>
      <c r="BL88" s="251"/>
      <c r="BM88" s="251"/>
      <c r="BN88" s="251"/>
      <c r="BO88" s="251"/>
      <c r="BP88" s="251"/>
      <c r="BQ88" s="251"/>
      <c r="BR88" s="251"/>
      <c r="BS88" s="251"/>
      <c r="BT88" s="252"/>
      <c r="BU88" s="241"/>
      <c r="BV88" s="242"/>
      <c r="BW88" s="242"/>
      <c r="BX88" s="242"/>
      <c r="BY88" s="243"/>
      <c r="BZ88" s="229"/>
      <c r="CA88" s="230"/>
      <c r="CC88" s="3"/>
      <c r="CD88" s="28"/>
      <c r="CE88" s="28"/>
      <c r="CF88" s="28"/>
      <c r="CG88" s="28"/>
      <c r="CH88" s="28"/>
      <c r="CI88" s="28"/>
      <c r="CJ88" s="3"/>
      <c r="CK88" s="3"/>
      <c r="CL88" s="3"/>
      <c r="CM88" s="3"/>
      <c r="CN88" s="3"/>
      <c r="CO88" s="3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</row>
    <row r="89" spans="2:149" ht="7.5" customHeight="1">
      <c r="B89" s="204" t="s">
        <v>32</v>
      </c>
      <c r="C89" s="205"/>
      <c r="D89" s="206"/>
      <c r="E89" s="173"/>
      <c r="F89" s="174"/>
      <c r="G89" s="213"/>
      <c r="H89" s="173"/>
      <c r="I89" s="174"/>
      <c r="J89" s="213"/>
      <c r="K89" s="173"/>
      <c r="L89" s="174"/>
      <c r="M89" s="175"/>
      <c r="N89" s="182">
        <f>IF(B2=6,D3,IF(B2=5,"",IF(B2=4,"",IF(B2=3,"",""))))</f>
      </c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E89" s="184"/>
      <c r="AF89" s="224" t="s">
        <v>2</v>
      </c>
      <c r="AG89" s="225"/>
      <c r="AH89" s="225"/>
      <c r="AI89" s="225"/>
      <c r="AJ89" s="225"/>
      <c r="AK89" s="225" t="s">
        <v>2</v>
      </c>
      <c r="AL89" s="225"/>
      <c r="AM89" s="225"/>
      <c r="AN89" s="225"/>
      <c r="AO89" s="225"/>
      <c r="AP89" s="225" t="s">
        <v>2</v>
      </c>
      <c r="AQ89" s="225"/>
      <c r="AR89" s="225"/>
      <c r="AS89" s="225"/>
      <c r="AT89" s="225"/>
      <c r="AU89" s="225" t="s">
        <v>2</v>
      </c>
      <c r="AV89" s="225"/>
      <c r="AW89" s="225"/>
      <c r="AX89" s="225"/>
      <c r="AY89" s="225"/>
      <c r="AZ89" s="225" t="s">
        <v>2</v>
      </c>
      <c r="BA89" s="225"/>
      <c r="BB89" s="225"/>
      <c r="BC89" s="225"/>
      <c r="BD89" s="225"/>
      <c r="BE89" s="258" t="str">
        <f>IF(BZ89=""," ",IF(LEFT(BZ89,1)="3",N89,N91))</f>
        <v> </v>
      </c>
      <c r="BF89" s="259"/>
      <c r="BG89" s="259"/>
      <c r="BH89" s="259"/>
      <c r="BI89" s="259"/>
      <c r="BJ89" s="259"/>
      <c r="BK89" s="259"/>
      <c r="BL89" s="259"/>
      <c r="BM89" s="259"/>
      <c r="BN89" s="259"/>
      <c r="BO89" s="259"/>
      <c r="BP89" s="259"/>
      <c r="BQ89" s="259"/>
      <c r="BR89" s="259"/>
      <c r="BS89" s="259"/>
      <c r="BT89" s="260"/>
      <c r="BU89" s="350">
        <f>IF(BZ89="","",VLOOKUP(BZ89,result,2,FALSE))</f>
      </c>
      <c r="BV89" s="351"/>
      <c r="BW89" s="351"/>
      <c r="BX89" s="351"/>
      <c r="BY89" s="352"/>
      <c r="BZ89" s="229"/>
      <c r="CA89" s="230"/>
      <c r="CC89" s="3"/>
      <c r="CD89" s="22">
        <f>IF(BE89=D29,1,0)</f>
        <v>0</v>
      </c>
      <c r="CE89" s="22">
        <f>IF(BE89=D32,1,0)</f>
        <v>0</v>
      </c>
      <c r="CF89" s="22">
        <f>IF(BE89=D35,1,0)</f>
        <v>0</v>
      </c>
      <c r="CG89" s="22">
        <f>IF(BE89=AP29,1,0)</f>
        <v>0</v>
      </c>
      <c r="CH89" s="22">
        <f>IF(BE89=AP32,1,0)</f>
        <v>0</v>
      </c>
      <c r="CI89" s="22">
        <f>IF(BE89=AP35,1,0)</f>
        <v>0</v>
      </c>
      <c r="CJ89" s="3"/>
      <c r="CK89" s="3"/>
      <c r="CL89" s="3"/>
      <c r="CM89" s="3"/>
      <c r="CN89" s="3"/>
      <c r="CO89" s="3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</row>
    <row r="90" spans="2:149" ht="7.5" customHeight="1">
      <c r="B90" s="204"/>
      <c r="C90" s="205"/>
      <c r="D90" s="206"/>
      <c r="E90" s="176"/>
      <c r="F90" s="177"/>
      <c r="G90" s="214"/>
      <c r="H90" s="176"/>
      <c r="I90" s="177"/>
      <c r="J90" s="214"/>
      <c r="K90" s="176"/>
      <c r="L90" s="177"/>
      <c r="M90" s="178"/>
      <c r="N90" s="182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4"/>
      <c r="AF90" s="226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71"/>
      <c r="AT90" s="171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  <c r="BE90" s="247"/>
      <c r="BF90" s="248"/>
      <c r="BG90" s="248"/>
      <c r="BH90" s="248"/>
      <c r="BI90" s="248"/>
      <c r="BJ90" s="248"/>
      <c r="BK90" s="248"/>
      <c r="BL90" s="248"/>
      <c r="BM90" s="248"/>
      <c r="BN90" s="248"/>
      <c r="BO90" s="248"/>
      <c r="BP90" s="248"/>
      <c r="BQ90" s="248"/>
      <c r="BR90" s="248"/>
      <c r="BS90" s="248"/>
      <c r="BT90" s="249"/>
      <c r="BU90" s="241"/>
      <c r="BV90" s="242"/>
      <c r="BW90" s="242"/>
      <c r="BX90" s="242"/>
      <c r="BY90" s="243"/>
      <c r="BZ90" s="229"/>
      <c r="CA90" s="230"/>
      <c r="CC90" s="3"/>
      <c r="CD90" s="25">
        <f>IF(CD91=D29,1,0)</f>
        <v>0</v>
      </c>
      <c r="CE90" s="25">
        <f>IF(CD91=D32,1,0)</f>
        <v>0</v>
      </c>
      <c r="CF90" s="25">
        <f>IF(CD91=D35,1,0)</f>
        <v>0</v>
      </c>
      <c r="CG90" s="25">
        <f>IF(CD91=AP29,1,0)</f>
        <v>0</v>
      </c>
      <c r="CH90" s="25">
        <f>IF(CD91=AP32,1,0)</f>
        <v>0</v>
      </c>
      <c r="CI90" s="25">
        <f>IF(CD91=AP35,1,0)</f>
        <v>0</v>
      </c>
      <c r="CJ90" s="3"/>
      <c r="CK90" s="3"/>
      <c r="CL90" s="3"/>
      <c r="CM90" s="3"/>
      <c r="CN90" s="3"/>
      <c r="CO90" s="3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</row>
    <row r="91" spans="1:149" s="29" customFormat="1" ht="7.5" customHeight="1">
      <c r="A91" s="356" t="s">
        <v>55</v>
      </c>
      <c r="B91" s="282" t="s">
        <v>50</v>
      </c>
      <c r="C91" s="283"/>
      <c r="D91" s="284"/>
      <c r="E91" s="176"/>
      <c r="F91" s="177"/>
      <c r="G91" s="214"/>
      <c r="H91" s="176"/>
      <c r="I91" s="177"/>
      <c r="J91" s="214"/>
      <c r="K91" s="176"/>
      <c r="L91" s="177"/>
      <c r="M91" s="178"/>
      <c r="N91" s="207">
        <f>IF(B2=6,D7,IF(B2=5,"",IF(B2=4,"",IF(B2=3,"",""))))</f>
      </c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9"/>
      <c r="AF91" s="226"/>
      <c r="AG91" s="171"/>
      <c r="AH91" s="171"/>
      <c r="AI91" s="171"/>
      <c r="AJ91" s="171"/>
      <c r="AK91" s="171"/>
      <c r="AL91" s="171"/>
      <c r="AM91" s="171"/>
      <c r="AN91" s="171"/>
      <c r="AO91" s="171"/>
      <c r="AP91" s="171"/>
      <c r="AQ91" s="171"/>
      <c r="AR91" s="171"/>
      <c r="AS91" s="171"/>
      <c r="AT91" s="171"/>
      <c r="AU91" s="171"/>
      <c r="AV91" s="171"/>
      <c r="AW91" s="171"/>
      <c r="AX91" s="171"/>
      <c r="AY91" s="171"/>
      <c r="AZ91" s="171"/>
      <c r="BA91" s="171"/>
      <c r="BB91" s="171"/>
      <c r="BC91" s="171"/>
      <c r="BD91" s="171"/>
      <c r="BE91" s="247"/>
      <c r="BF91" s="248"/>
      <c r="BG91" s="248"/>
      <c r="BH91" s="248"/>
      <c r="BI91" s="248"/>
      <c r="BJ91" s="248"/>
      <c r="BK91" s="248"/>
      <c r="BL91" s="248"/>
      <c r="BM91" s="248"/>
      <c r="BN91" s="248"/>
      <c r="BO91" s="248"/>
      <c r="BP91" s="248"/>
      <c r="BQ91" s="248"/>
      <c r="BR91" s="248"/>
      <c r="BS91" s="248"/>
      <c r="BT91" s="249"/>
      <c r="BU91" s="241"/>
      <c r="BV91" s="242"/>
      <c r="BW91" s="242"/>
      <c r="BX91" s="242"/>
      <c r="BY91" s="243"/>
      <c r="BZ91" s="229"/>
      <c r="CA91" s="230"/>
      <c r="CB91" s="14"/>
      <c r="CC91" s="3"/>
      <c r="CD91" s="26" t="str">
        <f>IF(BZ89=""," ",IF(LEFT(BZ89,1)="3",N91,N89))</f>
        <v> </v>
      </c>
      <c r="CE91" s="27"/>
      <c r="CF91" s="27"/>
      <c r="CG91" s="27"/>
      <c r="CH91" s="28"/>
      <c r="CI91" s="28"/>
      <c r="CJ91" s="3"/>
      <c r="CK91" s="3"/>
      <c r="CL91" s="3"/>
      <c r="CM91" s="3"/>
      <c r="CN91" s="3"/>
      <c r="CO91" s="3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</row>
    <row r="92" spans="1:149" ht="7.5" customHeight="1">
      <c r="A92" s="357"/>
      <c r="B92" s="285"/>
      <c r="C92" s="286"/>
      <c r="D92" s="287"/>
      <c r="E92" s="215"/>
      <c r="F92" s="216"/>
      <c r="G92" s="217"/>
      <c r="H92" s="215"/>
      <c r="I92" s="216"/>
      <c r="J92" s="217"/>
      <c r="K92" s="215"/>
      <c r="L92" s="216"/>
      <c r="M92" s="223"/>
      <c r="N92" s="210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2"/>
      <c r="AF92" s="237"/>
      <c r="AG92" s="231"/>
      <c r="AH92" s="231"/>
      <c r="AI92" s="231"/>
      <c r="AJ92" s="231"/>
      <c r="AK92" s="231"/>
      <c r="AL92" s="231"/>
      <c r="AM92" s="231"/>
      <c r="AN92" s="231"/>
      <c r="AO92" s="231"/>
      <c r="AP92" s="231"/>
      <c r="AQ92" s="231"/>
      <c r="AR92" s="231"/>
      <c r="AS92" s="231"/>
      <c r="AT92" s="231"/>
      <c r="AU92" s="231"/>
      <c r="AV92" s="231"/>
      <c r="AW92" s="231"/>
      <c r="AX92" s="231"/>
      <c r="AY92" s="231"/>
      <c r="AZ92" s="231"/>
      <c r="BA92" s="231"/>
      <c r="BB92" s="231"/>
      <c r="BC92" s="231"/>
      <c r="BD92" s="231"/>
      <c r="BE92" s="250"/>
      <c r="BF92" s="251"/>
      <c r="BG92" s="251"/>
      <c r="BH92" s="251"/>
      <c r="BI92" s="251"/>
      <c r="BJ92" s="251"/>
      <c r="BK92" s="251"/>
      <c r="BL92" s="251"/>
      <c r="BM92" s="251"/>
      <c r="BN92" s="251"/>
      <c r="BO92" s="251"/>
      <c r="BP92" s="251"/>
      <c r="BQ92" s="251"/>
      <c r="BR92" s="251"/>
      <c r="BS92" s="251"/>
      <c r="BT92" s="252"/>
      <c r="BU92" s="353"/>
      <c r="BV92" s="354"/>
      <c r="BW92" s="354"/>
      <c r="BX92" s="354"/>
      <c r="BY92" s="355"/>
      <c r="BZ92" s="229"/>
      <c r="CA92" s="230"/>
      <c r="CC92" s="3"/>
      <c r="CD92" s="28"/>
      <c r="CE92" s="28"/>
      <c r="CF92" s="28"/>
      <c r="CG92" s="28"/>
      <c r="CH92" s="28"/>
      <c r="CI92" s="28"/>
      <c r="CJ92" s="3"/>
      <c r="CK92" s="3"/>
      <c r="CL92" s="3"/>
      <c r="CM92" s="3"/>
      <c r="CN92" s="3"/>
      <c r="CO92" s="3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</row>
    <row r="93" spans="2:149" ht="7.5" customHeight="1">
      <c r="B93" s="204" t="s">
        <v>35</v>
      </c>
      <c r="C93" s="205"/>
      <c r="D93" s="206"/>
      <c r="E93" s="173"/>
      <c r="F93" s="174"/>
      <c r="G93" s="213"/>
      <c r="H93" s="173"/>
      <c r="I93" s="174"/>
      <c r="J93" s="213"/>
      <c r="K93" s="173"/>
      <c r="L93" s="174"/>
      <c r="M93" s="175"/>
      <c r="N93" s="182">
        <f>IF(B2=6,D5,IF(B2=5,"",IF(B2=4,"",IF(B2=3,"",""))))</f>
      </c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4"/>
      <c r="AF93" s="224" t="s">
        <v>2</v>
      </c>
      <c r="AG93" s="225"/>
      <c r="AH93" s="225"/>
      <c r="AI93" s="225"/>
      <c r="AJ93" s="225"/>
      <c r="AK93" s="225" t="s">
        <v>2</v>
      </c>
      <c r="AL93" s="225"/>
      <c r="AM93" s="225"/>
      <c r="AN93" s="225"/>
      <c r="AO93" s="225"/>
      <c r="AP93" s="225" t="s">
        <v>2</v>
      </c>
      <c r="AQ93" s="225"/>
      <c r="AR93" s="225"/>
      <c r="AS93" s="225"/>
      <c r="AT93" s="225"/>
      <c r="AU93" s="225" t="s">
        <v>2</v>
      </c>
      <c r="AV93" s="225"/>
      <c r="AW93" s="225"/>
      <c r="AX93" s="225"/>
      <c r="AY93" s="225"/>
      <c r="AZ93" s="225" t="s">
        <v>2</v>
      </c>
      <c r="BA93" s="225"/>
      <c r="BB93" s="225"/>
      <c r="BC93" s="225"/>
      <c r="BD93" s="225"/>
      <c r="BE93" s="258" t="str">
        <f>IF(BZ93=""," ",IF(LEFT(BZ93,1)="3",N93,N95))</f>
        <v> </v>
      </c>
      <c r="BF93" s="259"/>
      <c r="BG93" s="259"/>
      <c r="BH93" s="259"/>
      <c r="BI93" s="259"/>
      <c r="BJ93" s="259"/>
      <c r="BK93" s="259"/>
      <c r="BL93" s="259"/>
      <c r="BM93" s="259"/>
      <c r="BN93" s="259"/>
      <c r="BO93" s="259"/>
      <c r="BP93" s="259"/>
      <c r="BQ93" s="259"/>
      <c r="BR93" s="259"/>
      <c r="BS93" s="259"/>
      <c r="BT93" s="260"/>
      <c r="BU93" s="350">
        <f>IF(BZ93="","",VLOOKUP(BZ93,result,2,FALSE))</f>
      </c>
      <c r="BV93" s="351"/>
      <c r="BW93" s="351"/>
      <c r="BX93" s="351"/>
      <c r="BY93" s="352"/>
      <c r="BZ93" s="229"/>
      <c r="CA93" s="230"/>
      <c r="CC93" s="3"/>
      <c r="CD93" s="22">
        <f>IF(BE93=D29,1,0)</f>
        <v>0</v>
      </c>
      <c r="CE93" s="22">
        <f>IF(BE93=D32,1,0)</f>
        <v>0</v>
      </c>
      <c r="CF93" s="22">
        <f>IF(BE93=D35,1,0)</f>
        <v>0</v>
      </c>
      <c r="CG93" s="22">
        <f>IF(BE93=AP29,1,0)</f>
        <v>0</v>
      </c>
      <c r="CH93" s="22">
        <f>IF(BE93=AP32,1,0)</f>
        <v>0</v>
      </c>
      <c r="CI93" s="22">
        <f>IF(BE93=AP35,1,0)</f>
        <v>0</v>
      </c>
      <c r="CJ93" s="3"/>
      <c r="CK93" s="3"/>
      <c r="CL93" s="3"/>
      <c r="CM93" s="3"/>
      <c r="CN93" s="3"/>
      <c r="CO93" s="3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</row>
    <row r="94" spans="2:149" ht="7.5" customHeight="1">
      <c r="B94" s="204"/>
      <c r="C94" s="205"/>
      <c r="D94" s="206"/>
      <c r="E94" s="176"/>
      <c r="F94" s="177"/>
      <c r="G94" s="214"/>
      <c r="H94" s="176"/>
      <c r="I94" s="177"/>
      <c r="J94" s="214"/>
      <c r="K94" s="176"/>
      <c r="L94" s="177"/>
      <c r="M94" s="178"/>
      <c r="N94" s="182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184"/>
      <c r="AF94" s="226"/>
      <c r="AG94" s="171"/>
      <c r="AH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1"/>
      <c r="AS94" s="171"/>
      <c r="AT94" s="171"/>
      <c r="AU94" s="171"/>
      <c r="AV94" s="171"/>
      <c r="AW94" s="171"/>
      <c r="AX94" s="171"/>
      <c r="AY94" s="171"/>
      <c r="AZ94" s="171"/>
      <c r="BA94" s="171"/>
      <c r="BB94" s="171"/>
      <c r="BC94" s="171"/>
      <c r="BD94" s="171"/>
      <c r="BE94" s="247"/>
      <c r="BF94" s="248"/>
      <c r="BG94" s="248"/>
      <c r="BH94" s="248"/>
      <c r="BI94" s="248"/>
      <c r="BJ94" s="248"/>
      <c r="BK94" s="248"/>
      <c r="BL94" s="248"/>
      <c r="BM94" s="248"/>
      <c r="BN94" s="248"/>
      <c r="BO94" s="248"/>
      <c r="BP94" s="248"/>
      <c r="BQ94" s="248"/>
      <c r="BR94" s="248"/>
      <c r="BS94" s="248"/>
      <c r="BT94" s="249"/>
      <c r="BU94" s="241"/>
      <c r="BV94" s="242"/>
      <c r="BW94" s="242"/>
      <c r="BX94" s="242"/>
      <c r="BY94" s="243"/>
      <c r="BZ94" s="229"/>
      <c r="CA94" s="230"/>
      <c r="CC94" s="3"/>
      <c r="CD94" s="25">
        <f>IF(CD95=D29,1,0)</f>
        <v>0</v>
      </c>
      <c r="CE94" s="25">
        <f>IF(CD95=D32,1,0)</f>
        <v>0</v>
      </c>
      <c r="CF94" s="25">
        <f>IF(CD95=D35,1,0)</f>
        <v>0</v>
      </c>
      <c r="CG94" s="25">
        <f>IF(CD95=AP29,1,0)</f>
        <v>0</v>
      </c>
      <c r="CH94" s="25">
        <f>IF(CD95=AP32,1,0)</f>
        <v>0</v>
      </c>
      <c r="CI94" s="25">
        <f>IF(CD95=AP35,1,0)</f>
        <v>0</v>
      </c>
      <c r="CJ94" s="3"/>
      <c r="CK94" s="3"/>
      <c r="CL94" s="3"/>
      <c r="CM94" s="3"/>
      <c r="CN94" s="3"/>
      <c r="CO94" s="3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</row>
    <row r="95" spans="1:149" ht="7.5" customHeight="1">
      <c r="A95" s="356" t="s">
        <v>55</v>
      </c>
      <c r="B95" s="282" t="s">
        <v>49</v>
      </c>
      <c r="C95" s="283"/>
      <c r="D95" s="284"/>
      <c r="E95" s="176"/>
      <c r="F95" s="177"/>
      <c r="G95" s="214"/>
      <c r="H95" s="176"/>
      <c r="I95" s="177"/>
      <c r="J95" s="214"/>
      <c r="K95" s="176"/>
      <c r="L95" s="177"/>
      <c r="M95" s="178"/>
      <c r="N95" s="207">
        <f>IF(B2=6,D8,IF(B2=5,"",IF(B2=4,"",IF(B2=3,"",""))))</f>
      </c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9"/>
      <c r="AF95" s="226"/>
      <c r="AG95" s="171"/>
      <c r="AH95" s="171"/>
      <c r="AI95" s="171"/>
      <c r="AJ95" s="171"/>
      <c r="AK95" s="171"/>
      <c r="AL95" s="171"/>
      <c r="AM95" s="171"/>
      <c r="AN95" s="171"/>
      <c r="AO95" s="171"/>
      <c r="AP95" s="171"/>
      <c r="AQ95" s="171"/>
      <c r="AR95" s="171"/>
      <c r="AS95" s="171"/>
      <c r="AT95" s="171"/>
      <c r="AU95" s="171"/>
      <c r="AV95" s="171"/>
      <c r="AW95" s="171"/>
      <c r="AX95" s="171"/>
      <c r="AY95" s="171"/>
      <c r="AZ95" s="171"/>
      <c r="BA95" s="171"/>
      <c r="BB95" s="171"/>
      <c r="BC95" s="171"/>
      <c r="BD95" s="171"/>
      <c r="BE95" s="247"/>
      <c r="BF95" s="248"/>
      <c r="BG95" s="248"/>
      <c r="BH95" s="248"/>
      <c r="BI95" s="248"/>
      <c r="BJ95" s="248"/>
      <c r="BK95" s="248"/>
      <c r="BL95" s="248"/>
      <c r="BM95" s="248"/>
      <c r="BN95" s="248"/>
      <c r="BO95" s="248"/>
      <c r="BP95" s="248"/>
      <c r="BQ95" s="248"/>
      <c r="BR95" s="248"/>
      <c r="BS95" s="248"/>
      <c r="BT95" s="249"/>
      <c r="BU95" s="241"/>
      <c r="BV95" s="242"/>
      <c r="BW95" s="242"/>
      <c r="BX95" s="242"/>
      <c r="BY95" s="243"/>
      <c r="BZ95" s="229"/>
      <c r="CA95" s="230"/>
      <c r="CC95" s="3"/>
      <c r="CD95" s="26" t="str">
        <f>IF(BZ93=""," ",IF(LEFT(BZ93,1)="3",N95,N93))</f>
        <v> </v>
      </c>
      <c r="CE95" s="27"/>
      <c r="CF95" s="27"/>
      <c r="CG95" s="27"/>
      <c r="CH95" s="28"/>
      <c r="CI95" s="28"/>
      <c r="CJ95" s="3"/>
      <c r="CK95" s="3"/>
      <c r="CL95" s="3"/>
      <c r="CM95" s="3"/>
      <c r="CN95" s="3"/>
      <c r="CO95" s="3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</row>
    <row r="96" spans="1:149" ht="7.5" customHeight="1">
      <c r="A96" s="357"/>
      <c r="B96" s="285"/>
      <c r="C96" s="286"/>
      <c r="D96" s="287"/>
      <c r="E96" s="215"/>
      <c r="F96" s="216"/>
      <c r="G96" s="217"/>
      <c r="H96" s="215"/>
      <c r="I96" s="216"/>
      <c r="J96" s="217"/>
      <c r="K96" s="215"/>
      <c r="L96" s="216"/>
      <c r="M96" s="223"/>
      <c r="N96" s="210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2"/>
      <c r="AF96" s="237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1"/>
      <c r="BD96" s="231"/>
      <c r="BE96" s="250"/>
      <c r="BF96" s="251"/>
      <c r="BG96" s="251"/>
      <c r="BH96" s="251"/>
      <c r="BI96" s="251"/>
      <c r="BJ96" s="251"/>
      <c r="BK96" s="251"/>
      <c r="BL96" s="251"/>
      <c r="BM96" s="251"/>
      <c r="BN96" s="251"/>
      <c r="BO96" s="251"/>
      <c r="BP96" s="251"/>
      <c r="BQ96" s="251"/>
      <c r="BR96" s="251"/>
      <c r="BS96" s="251"/>
      <c r="BT96" s="252"/>
      <c r="BU96" s="353"/>
      <c r="BV96" s="354"/>
      <c r="BW96" s="354"/>
      <c r="BX96" s="354"/>
      <c r="BY96" s="355"/>
      <c r="BZ96" s="229"/>
      <c r="CA96" s="230"/>
      <c r="CC96" s="3"/>
      <c r="CD96" s="28"/>
      <c r="CE96" s="28"/>
      <c r="CF96" s="28"/>
      <c r="CG96" s="28"/>
      <c r="CH96" s="28"/>
      <c r="CI96" s="28"/>
      <c r="CJ96" s="3"/>
      <c r="CK96" s="3"/>
      <c r="CL96" s="3"/>
      <c r="CM96" s="3"/>
      <c r="CN96" s="3"/>
      <c r="CO96" s="3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</row>
    <row r="97" spans="2:149" ht="7.5" customHeight="1">
      <c r="B97" s="204" t="s">
        <v>26</v>
      </c>
      <c r="C97" s="205"/>
      <c r="D97" s="206"/>
      <c r="E97" s="173"/>
      <c r="F97" s="174"/>
      <c r="G97" s="213"/>
      <c r="H97" s="173"/>
      <c r="I97" s="174"/>
      <c r="J97" s="213"/>
      <c r="K97" s="173"/>
      <c r="L97" s="174"/>
      <c r="M97" s="175"/>
      <c r="N97" s="182">
        <f>IF(B2=6,D6,IF(B2=5,"",IF(B2=4,"",IF(B2=3,"",""))))</f>
      </c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184"/>
      <c r="AF97" s="224" t="s">
        <v>2</v>
      </c>
      <c r="AG97" s="225"/>
      <c r="AH97" s="225"/>
      <c r="AI97" s="225"/>
      <c r="AJ97" s="225"/>
      <c r="AK97" s="225" t="s">
        <v>2</v>
      </c>
      <c r="AL97" s="225"/>
      <c r="AM97" s="225"/>
      <c r="AN97" s="225"/>
      <c r="AO97" s="225"/>
      <c r="AP97" s="225" t="s">
        <v>2</v>
      </c>
      <c r="AQ97" s="225"/>
      <c r="AR97" s="225"/>
      <c r="AS97" s="225"/>
      <c r="AT97" s="225"/>
      <c r="AU97" s="225" t="s">
        <v>2</v>
      </c>
      <c r="AV97" s="225"/>
      <c r="AW97" s="225"/>
      <c r="AX97" s="225"/>
      <c r="AY97" s="225"/>
      <c r="AZ97" s="225" t="s">
        <v>2</v>
      </c>
      <c r="BA97" s="225"/>
      <c r="BB97" s="225"/>
      <c r="BC97" s="225"/>
      <c r="BD97" s="225"/>
      <c r="BE97" s="258" t="str">
        <f>IF(BZ97=""," ",IF(LEFT(BZ97,1)="3",N97,N99))</f>
        <v> </v>
      </c>
      <c r="BF97" s="259"/>
      <c r="BG97" s="259"/>
      <c r="BH97" s="259"/>
      <c r="BI97" s="259"/>
      <c r="BJ97" s="259"/>
      <c r="BK97" s="259"/>
      <c r="BL97" s="259"/>
      <c r="BM97" s="259"/>
      <c r="BN97" s="259"/>
      <c r="BO97" s="259"/>
      <c r="BP97" s="259"/>
      <c r="BQ97" s="259"/>
      <c r="BR97" s="259"/>
      <c r="BS97" s="259"/>
      <c r="BT97" s="260"/>
      <c r="BU97" s="350">
        <f>IF(BZ97="","",VLOOKUP(BZ97,result,2,FALSE))</f>
      </c>
      <c r="BV97" s="351"/>
      <c r="BW97" s="351"/>
      <c r="BX97" s="351"/>
      <c r="BY97" s="352"/>
      <c r="BZ97" s="229"/>
      <c r="CA97" s="230"/>
      <c r="CC97" s="3"/>
      <c r="CD97" s="22">
        <f>IF(BE97=D29,1,0)</f>
        <v>0</v>
      </c>
      <c r="CE97" s="22">
        <f>IF(BE97=D32,1,0)</f>
        <v>0</v>
      </c>
      <c r="CF97" s="22">
        <f>IF(BE97=D35,1,0)</f>
        <v>0</v>
      </c>
      <c r="CG97" s="22">
        <f>IF(BE97=AP29,1,0)</f>
        <v>0</v>
      </c>
      <c r="CH97" s="22">
        <f>IF(BE97=AP32,1,0)</f>
        <v>0</v>
      </c>
      <c r="CI97" s="22">
        <f>IF(BE97=AP35,1,0)</f>
        <v>0</v>
      </c>
      <c r="CJ97" s="3"/>
      <c r="CK97" s="3"/>
      <c r="CL97" s="3"/>
      <c r="CM97" s="3"/>
      <c r="CN97" s="3"/>
      <c r="CO97" s="3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</row>
    <row r="98" spans="2:149" ht="7.5" customHeight="1">
      <c r="B98" s="204"/>
      <c r="C98" s="205"/>
      <c r="D98" s="206"/>
      <c r="E98" s="176"/>
      <c r="F98" s="177"/>
      <c r="G98" s="214"/>
      <c r="H98" s="176"/>
      <c r="I98" s="177"/>
      <c r="J98" s="214"/>
      <c r="K98" s="176"/>
      <c r="L98" s="177"/>
      <c r="M98" s="178"/>
      <c r="N98" s="182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  <c r="AD98" s="183"/>
      <c r="AE98" s="184"/>
      <c r="AF98" s="226"/>
      <c r="AG98" s="171"/>
      <c r="AH98" s="171"/>
      <c r="AI98" s="171"/>
      <c r="AJ98" s="171"/>
      <c r="AK98" s="171"/>
      <c r="AL98" s="171"/>
      <c r="AM98" s="171"/>
      <c r="AN98" s="171"/>
      <c r="AO98" s="171"/>
      <c r="AP98" s="171"/>
      <c r="AQ98" s="171"/>
      <c r="AR98" s="171"/>
      <c r="AS98" s="171"/>
      <c r="AT98" s="171"/>
      <c r="AU98" s="171"/>
      <c r="AV98" s="171"/>
      <c r="AW98" s="171"/>
      <c r="AX98" s="171"/>
      <c r="AY98" s="171"/>
      <c r="AZ98" s="171"/>
      <c r="BA98" s="171"/>
      <c r="BB98" s="171"/>
      <c r="BC98" s="171"/>
      <c r="BD98" s="171"/>
      <c r="BE98" s="247"/>
      <c r="BF98" s="248"/>
      <c r="BG98" s="248"/>
      <c r="BH98" s="248"/>
      <c r="BI98" s="248"/>
      <c r="BJ98" s="248"/>
      <c r="BK98" s="248"/>
      <c r="BL98" s="248"/>
      <c r="BM98" s="248"/>
      <c r="BN98" s="248"/>
      <c r="BO98" s="248"/>
      <c r="BP98" s="248"/>
      <c r="BQ98" s="248"/>
      <c r="BR98" s="248"/>
      <c r="BS98" s="248"/>
      <c r="BT98" s="249"/>
      <c r="BU98" s="241"/>
      <c r="BV98" s="242"/>
      <c r="BW98" s="242"/>
      <c r="BX98" s="242"/>
      <c r="BY98" s="243"/>
      <c r="BZ98" s="229"/>
      <c r="CA98" s="230"/>
      <c r="CC98" s="3"/>
      <c r="CD98" s="25">
        <f>IF(CD99=D29,1,0)</f>
        <v>0</v>
      </c>
      <c r="CE98" s="25">
        <f>IF(CD99=D32,1,0)</f>
        <v>0</v>
      </c>
      <c r="CF98" s="25">
        <f>IF(CD99=D35,1,0)</f>
        <v>0</v>
      </c>
      <c r="CG98" s="25">
        <f>IF(CD99=AP29,1,0)</f>
        <v>0</v>
      </c>
      <c r="CH98" s="25">
        <f>IF(CD99=AP32,1,0)</f>
        <v>0</v>
      </c>
      <c r="CI98" s="25">
        <f>IF(CD99=AP35,1,0)</f>
        <v>0</v>
      </c>
      <c r="CJ98" s="3"/>
      <c r="CK98" s="3"/>
      <c r="CL98" s="3"/>
      <c r="CM98" s="3"/>
      <c r="CN98" s="3"/>
      <c r="CO98" s="3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</row>
    <row r="99" spans="1:149" ht="7.5" customHeight="1">
      <c r="A99" s="356" t="s">
        <v>55</v>
      </c>
      <c r="B99" s="282" t="s">
        <v>52</v>
      </c>
      <c r="C99" s="283"/>
      <c r="D99" s="284"/>
      <c r="E99" s="176"/>
      <c r="F99" s="177"/>
      <c r="G99" s="214"/>
      <c r="H99" s="176"/>
      <c r="I99" s="177"/>
      <c r="J99" s="214"/>
      <c r="K99" s="176"/>
      <c r="L99" s="177"/>
      <c r="M99" s="178"/>
      <c r="N99" s="207">
        <f>IF(B2=6,D7,IF(B2=5,"",IF(B2=4,"",IF(B2=3,"",""))))</f>
      </c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9"/>
      <c r="AF99" s="226"/>
      <c r="AG99" s="171"/>
      <c r="AH99" s="171"/>
      <c r="AI99" s="171"/>
      <c r="AJ99" s="171"/>
      <c r="AK99" s="171"/>
      <c r="AL99" s="171"/>
      <c r="AM99" s="171"/>
      <c r="AN99" s="171"/>
      <c r="AO99" s="171"/>
      <c r="AP99" s="171"/>
      <c r="AQ99" s="171"/>
      <c r="AR99" s="171"/>
      <c r="AS99" s="171"/>
      <c r="AT99" s="171"/>
      <c r="AU99" s="171"/>
      <c r="AV99" s="171"/>
      <c r="AW99" s="171"/>
      <c r="AX99" s="171"/>
      <c r="AY99" s="171"/>
      <c r="AZ99" s="171"/>
      <c r="BA99" s="171"/>
      <c r="BB99" s="171"/>
      <c r="BC99" s="171"/>
      <c r="BD99" s="171"/>
      <c r="BE99" s="247"/>
      <c r="BF99" s="248"/>
      <c r="BG99" s="248"/>
      <c r="BH99" s="248"/>
      <c r="BI99" s="248"/>
      <c r="BJ99" s="248"/>
      <c r="BK99" s="248"/>
      <c r="BL99" s="248"/>
      <c r="BM99" s="248"/>
      <c r="BN99" s="248"/>
      <c r="BO99" s="248"/>
      <c r="BP99" s="248"/>
      <c r="BQ99" s="248"/>
      <c r="BR99" s="248"/>
      <c r="BS99" s="248"/>
      <c r="BT99" s="249"/>
      <c r="BU99" s="241"/>
      <c r="BV99" s="242"/>
      <c r="BW99" s="242"/>
      <c r="BX99" s="242"/>
      <c r="BY99" s="243"/>
      <c r="BZ99" s="229"/>
      <c r="CA99" s="230"/>
      <c r="CC99" s="3"/>
      <c r="CD99" s="26" t="str">
        <f>IF(BZ97=""," ",IF(LEFT(BZ97,1)="3",N99,N97))</f>
        <v> </v>
      </c>
      <c r="CE99" s="27"/>
      <c r="CF99" s="27"/>
      <c r="CG99" s="27"/>
      <c r="CH99" s="28"/>
      <c r="CI99" s="28"/>
      <c r="CJ99" s="3"/>
      <c r="CK99" s="3"/>
      <c r="CL99" s="3"/>
      <c r="CM99" s="3"/>
      <c r="CN99" s="3"/>
      <c r="CO99" s="3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</row>
    <row r="100" spans="1:149" ht="7.5" customHeight="1">
      <c r="A100" s="357"/>
      <c r="B100" s="285"/>
      <c r="C100" s="286"/>
      <c r="D100" s="287"/>
      <c r="E100" s="215"/>
      <c r="F100" s="216"/>
      <c r="G100" s="217"/>
      <c r="H100" s="215"/>
      <c r="I100" s="216"/>
      <c r="J100" s="217"/>
      <c r="K100" s="215"/>
      <c r="L100" s="216"/>
      <c r="M100" s="223"/>
      <c r="N100" s="210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2"/>
      <c r="AF100" s="226"/>
      <c r="AG100" s="171"/>
      <c r="AH100" s="171"/>
      <c r="AI100" s="171"/>
      <c r="AJ100" s="171"/>
      <c r="AK100" s="231"/>
      <c r="AL100" s="231"/>
      <c r="AM100" s="231"/>
      <c r="AN100" s="231"/>
      <c r="AO100" s="231"/>
      <c r="AP100" s="231"/>
      <c r="AQ100" s="231"/>
      <c r="AR100" s="231"/>
      <c r="AS100" s="231"/>
      <c r="AT100" s="231"/>
      <c r="AU100" s="231"/>
      <c r="AV100" s="231"/>
      <c r="AW100" s="231"/>
      <c r="AX100" s="231"/>
      <c r="AY100" s="231"/>
      <c r="AZ100" s="231"/>
      <c r="BA100" s="231"/>
      <c r="BB100" s="231"/>
      <c r="BC100" s="231"/>
      <c r="BD100" s="231"/>
      <c r="BE100" s="250"/>
      <c r="BF100" s="251"/>
      <c r="BG100" s="251"/>
      <c r="BH100" s="251"/>
      <c r="BI100" s="251"/>
      <c r="BJ100" s="251"/>
      <c r="BK100" s="251"/>
      <c r="BL100" s="251"/>
      <c r="BM100" s="251"/>
      <c r="BN100" s="251"/>
      <c r="BO100" s="251"/>
      <c r="BP100" s="251"/>
      <c r="BQ100" s="251"/>
      <c r="BR100" s="251"/>
      <c r="BS100" s="251"/>
      <c r="BT100" s="252"/>
      <c r="BU100" s="353"/>
      <c r="BV100" s="354"/>
      <c r="BW100" s="354"/>
      <c r="BX100" s="354"/>
      <c r="BY100" s="355"/>
      <c r="BZ100" s="229"/>
      <c r="CA100" s="230"/>
      <c r="CC100" s="3"/>
      <c r="CD100" s="28"/>
      <c r="CE100" s="28"/>
      <c r="CF100" s="28"/>
      <c r="CG100" s="28"/>
      <c r="CH100" s="28"/>
      <c r="CI100" s="28"/>
      <c r="CJ100" s="3"/>
      <c r="CK100" s="3"/>
      <c r="CL100" s="3"/>
      <c r="CM100" s="3"/>
      <c r="CN100" s="3"/>
      <c r="CO100" s="3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</row>
    <row r="101" spans="2:149" ht="7.5" customHeight="1">
      <c r="B101" s="204" t="s">
        <v>28</v>
      </c>
      <c r="C101" s="205"/>
      <c r="D101" s="206"/>
      <c r="E101" s="173"/>
      <c r="F101" s="174"/>
      <c r="G101" s="213"/>
      <c r="H101" s="173"/>
      <c r="I101" s="174"/>
      <c r="J101" s="213"/>
      <c r="K101" s="173"/>
      <c r="L101" s="174"/>
      <c r="M101" s="175"/>
      <c r="N101" s="182">
        <f>IF(B2=6,D3,IF(B2=5,"",IF(B2=4,"",IF(B2=3,"",""))))</f>
      </c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4"/>
      <c r="AF101" s="224" t="s">
        <v>2</v>
      </c>
      <c r="AG101" s="225"/>
      <c r="AH101" s="225"/>
      <c r="AI101" s="225"/>
      <c r="AJ101" s="225"/>
      <c r="AK101" s="171" t="s">
        <v>2</v>
      </c>
      <c r="AL101" s="171"/>
      <c r="AM101" s="171"/>
      <c r="AN101" s="171"/>
      <c r="AO101" s="171"/>
      <c r="AP101" s="171" t="s">
        <v>2</v>
      </c>
      <c r="AQ101" s="171"/>
      <c r="AR101" s="171"/>
      <c r="AS101" s="171"/>
      <c r="AT101" s="171"/>
      <c r="AU101" s="171" t="s">
        <v>2</v>
      </c>
      <c r="AV101" s="171"/>
      <c r="AW101" s="171"/>
      <c r="AX101" s="171"/>
      <c r="AY101" s="171"/>
      <c r="AZ101" s="171" t="s">
        <v>2</v>
      </c>
      <c r="BA101" s="171"/>
      <c r="BB101" s="171"/>
      <c r="BC101" s="171"/>
      <c r="BD101" s="171"/>
      <c r="BE101" s="247" t="str">
        <f>IF(BZ101=""," ",IF(LEFT(BZ101,1)="3",N101,N103))</f>
        <v> </v>
      </c>
      <c r="BF101" s="248"/>
      <c r="BG101" s="248"/>
      <c r="BH101" s="248"/>
      <c r="BI101" s="248"/>
      <c r="BJ101" s="248"/>
      <c r="BK101" s="248"/>
      <c r="BL101" s="248"/>
      <c r="BM101" s="248"/>
      <c r="BN101" s="248"/>
      <c r="BO101" s="248"/>
      <c r="BP101" s="248"/>
      <c r="BQ101" s="248"/>
      <c r="BR101" s="248"/>
      <c r="BS101" s="248"/>
      <c r="BT101" s="249"/>
      <c r="BU101" s="241">
        <f>IF(BZ101="","",VLOOKUP(BZ101,result,2,FALSE))</f>
      </c>
      <c r="BV101" s="242"/>
      <c r="BW101" s="242"/>
      <c r="BX101" s="242"/>
      <c r="BY101" s="243"/>
      <c r="BZ101" s="229"/>
      <c r="CA101" s="230"/>
      <c r="CC101" s="3"/>
      <c r="CD101" s="22">
        <f>IF(BE101=D29,1,0)</f>
        <v>0</v>
      </c>
      <c r="CE101" s="22">
        <f>IF(BE101=D32,1,0)</f>
        <v>0</v>
      </c>
      <c r="CF101" s="22">
        <f>IF(BE101=D35,1,0)</f>
        <v>0</v>
      </c>
      <c r="CG101" s="22">
        <f>IF(BE101=AP29,1,0)</f>
        <v>0</v>
      </c>
      <c r="CH101" s="22">
        <f>IF(BE101=AP32,1,0)</f>
        <v>0</v>
      </c>
      <c r="CI101" s="22">
        <f>IF(BE101=AP35,1,0)</f>
        <v>0</v>
      </c>
      <c r="CJ101" s="3"/>
      <c r="CK101" s="3"/>
      <c r="CL101" s="3"/>
      <c r="CM101" s="3"/>
      <c r="CN101" s="3"/>
      <c r="CO101" s="3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</row>
    <row r="102" spans="2:149" ht="7.5" customHeight="1">
      <c r="B102" s="204"/>
      <c r="C102" s="205"/>
      <c r="D102" s="206"/>
      <c r="E102" s="176"/>
      <c r="F102" s="177"/>
      <c r="G102" s="214"/>
      <c r="H102" s="176"/>
      <c r="I102" s="177"/>
      <c r="J102" s="214"/>
      <c r="K102" s="176"/>
      <c r="L102" s="177"/>
      <c r="M102" s="178"/>
      <c r="N102" s="182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4"/>
      <c r="AF102" s="226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1"/>
      <c r="AT102" s="171"/>
      <c r="AU102" s="171"/>
      <c r="AV102" s="171"/>
      <c r="AW102" s="171"/>
      <c r="AX102" s="171"/>
      <c r="AY102" s="171"/>
      <c r="AZ102" s="171"/>
      <c r="BA102" s="171"/>
      <c r="BB102" s="171"/>
      <c r="BC102" s="171"/>
      <c r="BD102" s="171"/>
      <c r="BE102" s="247"/>
      <c r="BF102" s="248"/>
      <c r="BG102" s="248"/>
      <c r="BH102" s="248"/>
      <c r="BI102" s="248"/>
      <c r="BJ102" s="248"/>
      <c r="BK102" s="248"/>
      <c r="BL102" s="248"/>
      <c r="BM102" s="248"/>
      <c r="BN102" s="248"/>
      <c r="BO102" s="248"/>
      <c r="BP102" s="248"/>
      <c r="BQ102" s="248"/>
      <c r="BR102" s="248"/>
      <c r="BS102" s="248"/>
      <c r="BT102" s="249"/>
      <c r="BU102" s="241"/>
      <c r="BV102" s="242"/>
      <c r="BW102" s="242"/>
      <c r="BX102" s="242"/>
      <c r="BY102" s="243"/>
      <c r="BZ102" s="229"/>
      <c r="CA102" s="230"/>
      <c r="CC102" s="3"/>
      <c r="CD102" s="25">
        <f>IF(CD103=D29,1,0)</f>
        <v>0</v>
      </c>
      <c r="CE102" s="25">
        <f>IF(CD103=D32,1,0)</f>
        <v>0</v>
      </c>
      <c r="CF102" s="25">
        <f>IF(CD103=D35,1,0)</f>
        <v>0</v>
      </c>
      <c r="CG102" s="25">
        <f>IF(CD103=AP29,1,0)</f>
        <v>0</v>
      </c>
      <c r="CH102" s="25">
        <f>IF(CD103=AP32,1,0)</f>
        <v>0</v>
      </c>
      <c r="CI102" s="25">
        <f>IF(CD103=AP35,1,0)</f>
        <v>0</v>
      </c>
      <c r="CJ102" s="3"/>
      <c r="CK102" s="3"/>
      <c r="CL102" s="3"/>
      <c r="CM102" s="3"/>
      <c r="CN102" s="3"/>
      <c r="CO102" s="3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</row>
    <row r="103" spans="1:149" ht="7.5" customHeight="1">
      <c r="A103" s="356" t="s">
        <v>55</v>
      </c>
      <c r="B103" s="282" t="s">
        <v>47</v>
      </c>
      <c r="C103" s="283"/>
      <c r="D103" s="284"/>
      <c r="E103" s="176"/>
      <c r="F103" s="177"/>
      <c r="G103" s="214"/>
      <c r="H103" s="176"/>
      <c r="I103" s="177"/>
      <c r="J103" s="214"/>
      <c r="K103" s="176"/>
      <c r="L103" s="177"/>
      <c r="M103" s="178"/>
      <c r="N103" s="207">
        <f>IF(B2=6,D4,IF(B2=5,"",IF(B2=4,"",IF(B2=3,"",""))))</f>
      </c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3"/>
      <c r="AF103" s="226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1"/>
      <c r="AT103" s="171"/>
      <c r="AU103" s="171"/>
      <c r="AV103" s="171"/>
      <c r="AW103" s="171"/>
      <c r="AX103" s="171"/>
      <c r="AY103" s="171"/>
      <c r="AZ103" s="171"/>
      <c r="BA103" s="171"/>
      <c r="BB103" s="171"/>
      <c r="BC103" s="171"/>
      <c r="BD103" s="171"/>
      <c r="BE103" s="247"/>
      <c r="BF103" s="248"/>
      <c r="BG103" s="248"/>
      <c r="BH103" s="248"/>
      <c r="BI103" s="248"/>
      <c r="BJ103" s="248"/>
      <c r="BK103" s="248"/>
      <c r="BL103" s="248"/>
      <c r="BM103" s="248"/>
      <c r="BN103" s="248"/>
      <c r="BO103" s="248"/>
      <c r="BP103" s="248"/>
      <c r="BQ103" s="248"/>
      <c r="BR103" s="248"/>
      <c r="BS103" s="248"/>
      <c r="BT103" s="249"/>
      <c r="BU103" s="241"/>
      <c r="BV103" s="242"/>
      <c r="BW103" s="242"/>
      <c r="BX103" s="242"/>
      <c r="BY103" s="243"/>
      <c r="BZ103" s="229"/>
      <c r="CA103" s="230"/>
      <c r="CC103" s="3"/>
      <c r="CD103" s="26" t="str">
        <f>IF(BZ101=""," ",IF(LEFT(BZ101,1)="3",N103,N101))</f>
        <v> </v>
      </c>
      <c r="CE103" s="27"/>
      <c r="CF103" s="27"/>
      <c r="CG103" s="27"/>
      <c r="CH103" s="28"/>
      <c r="CI103" s="28"/>
      <c r="CJ103" s="3"/>
      <c r="CK103" s="3"/>
      <c r="CL103" s="3"/>
      <c r="CM103" s="3"/>
      <c r="CN103" s="3"/>
      <c r="CO103" s="3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</row>
    <row r="104" spans="1:149" ht="7.5" customHeight="1">
      <c r="A104" s="357"/>
      <c r="B104" s="358"/>
      <c r="C104" s="359"/>
      <c r="D104" s="360"/>
      <c r="E104" s="179"/>
      <c r="F104" s="180"/>
      <c r="G104" s="228"/>
      <c r="H104" s="179"/>
      <c r="I104" s="180"/>
      <c r="J104" s="228"/>
      <c r="K104" s="179"/>
      <c r="L104" s="180"/>
      <c r="M104" s="181"/>
      <c r="N104" s="234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6"/>
      <c r="AF104" s="227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2"/>
      <c r="BD104" s="172"/>
      <c r="BE104" s="347"/>
      <c r="BF104" s="348"/>
      <c r="BG104" s="348"/>
      <c r="BH104" s="348"/>
      <c r="BI104" s="348"/>
      <c r="BJ104" s="348"/>
      <c r="BK104" s="348"/>
      <c r="BL104" s="348"/>
      <c r="BM104" s="348"/>
      <c r="BN104" s="348"/>
      <c r="BO104" s="348"/>
      <c r="BP104" s="348"/>
      <c r="BQ104" s="348"/>
      <c r="BR104" s="348"/>
      <c r="BS104" s="348"/>
      <c r="BT104" s="349"/>
      <c r="BU104" s="344"/>
      <c r="BV104" s="345"/>
      <c r="BW104" s="345"/>
      <c r="BX104" s="345"/>
      <c r="BY104" s="346"/>
      <c r="BZ104" s="229"/>
      <c r="CA104" s="230"/>
      <c r="CC104" s="3"/>
      <c r="CD104" s="28"/>
      <c r="CE104" s="28"/>
      <c r="CF104" s="28"/>
      <c r="CG104" s="28"/>
      <c r="CH104" s="28"/>
      <c r="CI104" s="28"/>
      <c r="CJ104" s="3"/>
      <c r="CK104" s="3"/>
      <c r="CL104" s="3"/>
      <c r="CM104" s="3"/>
      <c r="CN104" s="3"/>
      <c r="CO104" s="3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</row>
    <row r="105" spans="2:149" ht="6.75" customHeight="1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"/>
      <c r="CD105" s="197">
        <f aca="true" t="shared" si="0" ref="CD105:CI105">CD45+CD49+CD53+CD57+CD61+CD65+CD69+CD73+CD77+CD81+CD85+CD89+CD93+CD97+CD101</f>
        <v>0</v>
      </c>
      <c r="CE105" s="197">
        <f t="shared" si="0"/>
        <v>0</v>
      </c>
      <c r="CF105" s="197">
        <f t="shared" si="0"/>
        <v>0</v>
      </c>
      <c r="CG105" s="197">
        <f t="shared" si="0"/>
        <v>0</v>
      </c>
      <c r="CH105" s="197">
        <f t="shared" si="0"/>
        <v>0</v>
      </c>
      <c r="CI105" s="197">
        <f t="shared" si="0"/>
        <v>0</v>
      </c>
      <c r="CJ105" s="3"/>
      <c r="CK105" s="3"/>
      <c r="CL105" s="3"/>
      <c r="CM105" s="3"/>
      <c r="CN105" s="3"/>
      <c r="CO105" s="3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</row>
    <row r="106" spans="2:149" ht="6.75" customHeight="1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"/>
      <c r="CD106" s="197"/>
      <c r="CE106" s="197"/>
      <c r="CF106" s="197"/>
      <c r="CG106" s="197"/>
      <c r="CH106" s="197"/>
      <c r="CI106" s="197"/>
      <c r="CJ106" s="3"/>
      <c r="CK106" s="3"/>
      <c r="CL106" s="3"/>
      <c r="CM106" s="3"/>
      <c r="CN106" s="3"/>
      <c r="CO106" s="3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</row>
    <row r="107" spans="2:149" ht="13.5" customHeight="1">
      <c r="B107" s="31"/>
      <c r="C107" s="31"/>
      <c r="D107" s="31"/>
      <c r="E107" s="31"/>
      <c r="F107" s="31"/>
      <c r="G107" s="32" t="s">
        <v>46</v>
      </c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4"/>
      <c r="AG107" s="31"/>
      <c r="AH107" s="159" t="s">
        <v>36</v>
      </c>
      <c r="AI107" s="160"/>
      <c r="AJ107" s="161"/>
      <c r="AK107" s="159" t="s">
        <v>37</v>
      </c>
      <c r="AL107" s="160"/>
      <c r="AM107" s="161"/>
      <c r="AN107" s="159" t="s">
        <v>38</v>
      </c>
      <c r="AO107" s="160"/>
      <c r="AP107" s="161"/>
      <c r="AQ107" s="162" t="s">
        <v>82</v>
      </c>
      <c r="AR107" s="163"/>
      <c r="AS107" s="164"/>
      <c r="AT107" s="159" t="s">
        <v>39</v>
      </c>
      <c r="AU107" s="160"/>
      <c r="AV107" s="161"/>
      <c r="AW107" s="165" t="s">
        <v>40</v>
      </c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6"/>
      <c r="BO107" s="166"/>
      <c r="BP107" s="166"/>
      <c r="BQ107" s="166"/>
      <c r="BR107" s="166"/>
      <c r="BS107" s="166"/>
      <c r="BT107" s="166"/>
      <c r="BU107" s="166"/>
      <c r="BV107" s="166"/>
      <c r="BW107" s="166"/>
      <c r="BX107" s="166"/>
      <c r="BY107" s="167"/>
      <c r="BZ107" s="30"/>
      <c r="CA107" s="30"/>
      <c r="CB107" s="30"/>
      <c r="CC107" s="3"/>
      <c r="CD107" s="197">
        <f aca="true" t="shared" si="1" ref="CD107:CI107">CD46+CD50+CD54+CD58+CD62+CD66+CD70+CD74+CD78+CD82+CD86+CD90+CD94+CD98+CD102</f>
        <v>0</v>
      </c>
      <c r="CE107" s="197">
        <f t="shared" si="1"/>
        <v>0</v>
      </c>
      <c r="CF107" s="197">
        <f t="shared" si="1"/>
        <v>0</v>
      </c>
      <c r="CG107" s="197">
        <f t="shared" si="1"/>
        <v>0</v>
      </c>
      <c r="CH107" s="197">
        <f t="shared" si="1"/>
        <v>0</v>
      </c>
      <c r="CI107" s="197">
        <f t="shared" si="1"/>
        <v>0</v>
      </c>
      <c r="CJ107" s="3"/>
      <c r="CK107" s="3"/>
      <c r="CL107" s="3"/>
      <c r="CM107" s="3"/>
      <c r="CN107" s="3"/>
      <c r="CO107" s="3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</row>
    <row r="108" spans="2:149" ht="13.5" customHeight="1">
      <c r="B108" s="31"/>
      <c r="C108" s="31"/>
      <c r="D108" s="31"/>
      <c r="E108" s="31"/>
      <c r="F108" s="31"/>
      <c r="G108" s="188">
        <f aca="true" t="shared" si="2" ref="G108:G113">IF(AH108&lt;&gt;"",RANK(AT108,$AT$108:$AT$113),"")</f>
      </c>
      <c r="H108" s="189"/>
      <c r="I108" s="189"/>
      <c r="J108" s="190"/>
      <c r="K108" s="35" t="str">
        <f>IF(D29&lt;&gt;"",D29&amp;"   ("&amp;V29&amp;")","")</f>
        <v>Pol Triquell   (CTT Borges)</v>
      </c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7"/>
      <c r="AG108" s="38"/>
      <c r="AH108" s="185">
        <f aca="true" t="shared" si="3" ref="AH108:AH113">IF(SUM(AK108:AP109)=0,"",SUM(AK108:AN108))</f>
      </c>
      <c r="AI108" s="186"/>
      <c r="AJ108" s="187"/>
      <c r="AK108" s="185">
        <f>IF(CD105+CD107=0,"",CD105)</f>
      </c>
      <c r="AL108" s="186"/>
      <c r="AM108" s="187"/>
      <c r="AN108" s="185">
        <f>IF(CD105+CD107=0,"",CD107)</f>
      </c>
      <c r="AO108" s="186"/>
      <c r="AP108" s="187"/>
      <c r="AQ108" s="198"/>
      <c r="AR108" s="199"/>
      <c r="AS108" s="200"/>
      <c r="AT108" s="185">
        <f aca="true" t="shared" si="4" ref="AT108:AT113">IF(AH108&lt;&gt;"",AK108*2+AN108-AQ108,"")</f>
      </c>
      <c r="AU108" s="186"/>
      <c r="AV108" s="187"/>
      <c r="AW108" s="191"/>
      <c r="AX108" s="192"/>
      <c r="AY108" s="192"/>
      <c r="AZ108" s="192"/>
      <c r="BA108" s="192"/>
      <c r="BB108" s="192"/>
      <c r="BC108" s="192"/>
      <c r="BD108" s="192"/>
      <c r="BE108" s="192"/>
      <c r="BF108" s="192"/>
      <c r="BG108" s="192"/>
      <c r="BH108" s="192"/>
      <c r="BI108" s="192"/>
      <c r="BJ108" s="192"/>
      <c r="BK108" s="192"/>
      <c r="BL108" s="192"/>
      <c r="BM108" s="192"/>
      <c r="BN108" s="192"/>
      <c r="BO108" s="192"/>
      <c r="BP108" s="192"/>
      <c r="BQ108" s="192"/>
      <c r="BR108" s="192"/>
      <c r="BS108" s="192"/>
      <c r="BT108" s="192"/>
      <c r="BU108" s="192"/>
      <c r="BV108" s="192"/>
      <c r="BW108" s="192"/>
      <c r="BX108" s="192"/>
      <c r="BY108" s="193"/>
      <c r="BZ108" s="30"/>
      <c r="CA108" s="30"/>
      <c r="CB108" s="30"/>
      <c r="CC108" s="3"/>
      <c r="CD108" s="197"/>
      <c r="CE108" s="197"/>
      <c r="CF108" s="197"/>
      <c r="CG108" s="197"/>
      <c r="CH108" s="197"/>
      <c r="CI108" s="197"/>
      <c r="CJ108" s="3"/>
      <c r="CK108" s="3"/>
      <c r="CL108" s="3"/>
      <c r="CM108" s="3"/>
      <c r="CN108" s="3"/>
      <c r="CO108" s="3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</row>
    <row r="109" spans="2:149" ht="13.5" customHeight="1">
      <c r="B109" s="31"/>
      <c r="C109" s="31"/>
      <c r="D109" s="31"/>
      <c r="E109" s="31"/>
      <c r="F109" s="31"/>
      <c r="G109" s="188">
        <f t="shared" si="2"/>
      </c>
      <c r="H109" s="189"/>
      <c r="I109" s="189"/>
      <c r="J109" s="190"/>
      <c r="K109" s="35" t="str">
        <f>IF(D32&lt;&gt;"",D32&amp;"   ("&amp;V32&amp;")","")</f>
        <v>Pau Palau   (CTT Borges)</v>
      </c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7"/>
      <c r="AG109" s="38"/>
      <c r="AH109" s="185">
        <f t="shared" si="3"/>
      </c>
      <c r="AI109" s="186"/>
      <c r="AJ109" s="187"/>
      <c r="AK109" s="185">
        <f>IF(CE105+CE107=0,"",CE105)</f>
      </c>
      <c r="AL109" s="186"/>
      <c r="AM109" s="187"/>
      <c r="AN109" s="185">
        <f>IF(CE105+CE107=0,"",CE107)</f>
      </c>
      <c r="AO109" s="186"/>
      <c r="AP109" s="187"/>
      <c r="AQ109" s="198"/>
      <c r="AR109" s="199"/>
      <c r="AS109" s="200"/>
      <c r="AT109" s="185">
        <f t="shared" si="4"/>
      </c>
      <c r="AU109" s="186"/>
      <c r="AV109" s="187"/>
      <c r="AW109" s="191"/>
      <c r="AX109" s="192"/>
      <c r="AY109" s="192"/>
      <c r="AZ109" s="192"/>
      <c r="BA109" s="192"/>
      <c r="BB109" s="192"/>
      <c r="BC109" s="192"/>
      <c r="BD109" s="192"/>
      <c r="BE109" s="192"/>
      <c r="BF109" s="192"/>
      <c r="BG109" s="192"/>
      <c r="BH109" s="192"/>
      <c r="BI109" s="192"/>
      <c r="BJ109" s="192"/>
      <c r="BK109" s="192"/>
      <c r="BL109" s="192"/>
      <c r="BM109" s="192"/>
      <c r="BN109" s="192"/>
      <c r="BO109" s="192"/>
      <c r="BP109" s="192"/>
      <c r="BQ109" s="192"/>
      <c r="BR109" s="192"/>
      <c r="BS109" s="192"/>
      <c r="BT109" s="192"/>
      <c r="BU109" s="192"/>
      <c r="BV109" s="192"/>
      <c r="BW109" s="192"/>
      <c r="BX109" s="192"/>
      <c r="BY109" s="193"/>
      <c r="BZ109" s="30"/>
      <c r="CA109" s="30"/>
      <c r="CB109" s="30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</row>
    <row r="110" spans="2:149" ht="13.5" customHeight="1">
      <c r="B110" s="31"/>
      <c r="C110" s="31"/>
      <c r="D110" s="31"/>
      <c r="E110" s="31"/>
      <c r="F110" s="31"/>
      <c r="G110" s="188">
        <f t="shared" si="2"/>
      </c>
      <c r="H110" s="189"/>
      <c r="I110" s="189"/>
      <c r="J110" s="190"/>
      <c r="K110" s="35" t="str">
        <f>IF(D35&lt;&gt;"",D35&amp;"   ("&amp;V35&amp;")","")</f>
        <v>Èric  Torné   (CTT Borges)</v>
      </c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7"/>
      <c r="AG110" s="38"/>
      <c r="AH110" s="185">
        <f t="shared" si="3"/>
      </c>
      <c r="AI110" s="186"/>
      <c r="AJ110" s="187"/>
      <c r="AK110" s="185">
        <f>IF(CF105+CF107=0,"",CF105)</f>
      </c>
      <c r="AL110" s="186"/>
      <c r="AM110" s="187"/>
      <c r="AN110" s="185">
        <f>IF(CF105+CF107=0,"",CF107)</f>
      </c>
      <c r="AO110" s="186"/>
      <c r="AP110" s="187"/>
      <c r="AQ110" s="198"/>
      <c r="AR110" s="199"/>
      <c r="AS110" s="200"/>
      <c r="AT110" s="185">
        <f t="shared" si="4"/>
      </c>
      <c r="AU110" s="186"/>
      <c r="AV110" s="187"/>
      <c r="AW110" s="191"/>
      <c r="AX110" s="192"/>
      <c r="AY110" s="192"/>
      <c r="AZ110" s="192"/>
      <c r="BA110" s="192"/>
      <c r="BB110" s="192"/>
      <c r="BC110" s="192"/>
      <c r="BD110" s="192"/>
      <c r="BE110" s="192"/>
      <c r="BF110" s="192"/>
      <c r="BG110" s="192"/>
      <c r="BH110" s="192"/>
      <c r="BI110" s="192"/>
      <c r="BJ110" s="192"/>
      <c r="BK110" s="192"/>
      <c r="BL110" s="192"/>
      <c r="BM110" s="192"/>
      <c r="BN110" s="192"/>
      <c r="BO110" s="192"/>
      <c r="BP110" s="192"/>
      <c r="BQ110" s="192"/>
      <c r="BR110" s="192"/>
      <c r="BS110" s="192"/>
      <c r="BT110" s="192"/>
      <c r="BU110" s="192"/>
      <c r="BV110" s="192"/>
      <c r="BW110" s="192"/>
      <c r="BX110" s="192"/>
      <c r="BY110" s="193"/>
      <c r="BZ110" s="30"/>
      <c r="CA110" s="30"/>
      <c r="CB110" s="30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</row>
    <row r="111" spans="2:149" ht="13.5" customHeight="1">
      <c r="B111" s="31"/>
      <c r="C111" s="31"/>
      <c r="D111" s="31"/>
      <c r="E111" s="31"/>
      <c r="F111" s="31"/>
      <c r="G111" s="188">
        <f t="shared" si="2"/>
      </c>
      <c r="H111" s="189"/>
      <c r="I111" s="189"/>
      <c r="J111" s="190"/>
      <c r="K111" s="35" t="str">
        <f>IF(AP29&lt;&gt;"",AP29&amp;"   ("&amp;BH29&amp;")","")</f>
        <v>Bernat Capdevila   (CTT Borges)</v>
      </c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7"/>
      <c r="AG111" s="38"/>
      <c r="AH111" s="185">
        <f t="shared" si="3"/>
      </c>
      <c r="AI111" s="186"/>
      <c r="AJ111" s="187"/>
      <c r="AK111" s="185">
        <f>IF(CG105+CG107=0,"",CG105)</f>
      </c>
      <c r="AL111" s="186"/>
      <c r="AM111" s="187"/>
      <c r="AN111" s="185">
        <f>IF(CG105+CG107=0,"",CG107)</f>
      </c>
      <c r="AO111" s="186"/>
      <c r="AP111" s="187"/>
      <c r="AQ111" s="198"/>
      <c r="AR111" s="199"/>
      <c r="AS111" s="200"/>
      <c r="AT111" s="185">
        <f t="shared" si="4"/>
      </c>
      <c r="AU111" s="186"/>
      <c r="AV111" s="187"/>
      <c r="AW111" s="191"/>
      <c r="AX111" s="192"/>
      <c r="AY111" s="192"/>
      <c r="AZ111" s="192"/>
      <c r="BA111" s="192"/>
      <c r="BB111" s="192"/>
      <c r="BC111" s="192"/>
      <c r="BD111" s="192"/>
      <c r="BE111" s="192"/>
      <c r="BF111" s="192"/>
      <c r="BG111" s="192"/>
      <c r="BH111" s="192"/>
      <c r="BI111" s="192"/>
      <c r="BJ111" s="192"/>
      <c r="BK111" s="192"/>
      <c r="BL111" s="192"/>
      <c r="BM111" s="192"/>
      <c r="BN111" s="192"/>
      <c r="BO111" s="192"/>
      <c r="BP111" s="192"/>
      <c r="BQ111" s="192"/>
      <c r="BR111" s="192"/>
      <c r="BS111" s="192"/>
      <c r="BT111" s="192"/>
      <c r="BU111" s="192"/>
      <c r="BV111" s="192"/>
      <c r="BW111" s="192"/>
      <c r="BX111" s="192"/>
      <c r="BY111" s="193"/>
      <c r="BZ111" s="30"/>
      <c r="CA111" s="30"/>
      <c r="CB111" s="30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</row>
    <row r="112" spans="2:149" ht="13.5" customHeight="1">
      <c r="B112" s="31"/>
      <c r="C112" s="31"/>
      <c r="D112" s="31"/>
      <c r="E112" s="31"/>
      <c r="F112" s="31"/>
      <c r="G112" s="188">
        <f t="shared" si="2"/>
      </c>
      <c r="H112" s="189"/>
      <c r="I112" s="189"/>
      <c r="J112" s="190"/>
      <c r="K112" s="35" t="str">
        <f>IF(AP32&lt;&gt;"",AP32&amp;"   ("&amp;BH32&amp;")","")</f>
        <v>Alex Alcon   (CTT Andorra la Vella)</v>
      </c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7"/>
      <c r="AG112" s="38"/>
      <c r="AH112" s="185">
        <f t="shared" si="3"/>
      </c>
      <c r="AI112" s="186"/>
      <c r="AJ112" s="187"/>
      <c r="AK112" s="185">
        <f>IF(CH105+CH107=0,"",CH105)</f>
      </c>
      <c r="AL112" s="186"/>
      <c r="AM112" s="187"/>
      <c r="AN112" s="185">
        <f>IF(CH105+CH107=0,"",CH107)</f>
      </c>
      <c r="AO112" s="186"/>
      <c r="AP112" s="187"/>
      <c r="AQ112" s="198"/>
      <c r="AR112" s="199"/>
      <c r="AS112" s="200"/>
      <c r="AT112" s="185">
        <f t="shared" si="4"/>
      </c>
      <c r="AU112" s="186"/>
      <c r="AV112" s="187"/>
      <c r="AW112" s="191"/>
      <c r="AX112" s="192"/>
      <c r="AY112" s="192"/>
      <c r="AZ112" s="192"/>
      <c r="BA112" s="192"/>
      <c r="BB112" s="192"/>
      <c r="BC112" s="192"/>
      <c r="BD112" s="192"/>
      <c r="BE112" s="192"/>
      <c r="BF112" s="192"/>
      <c r="BG112" s="192"/>
      <c r="BH112" s="192"/>
      <c r="BI112" s="192"/>
      <c r="BJ112" s="192"/>
      <c r="BK112" s="192"/>
      <c r="BL112" s="192"/>
      <c r="BM112" s="192"/>
      <c r="BN112" s="192"/>
      <c r="BO112" s="192"/>
      <c r="BP112" s="192"/>
      <c r="BQ112" s="192"/>
      <c r="BR112" s="192"/>
      <c r="BS112" s="192"/>
      <c r="BT112" s="192"/>
      <c r="BU112" s="192"/>
      <c r="BV112" s="192"/>
      <c r="BW112" s="192"/>
      <c r="BX112" s="192"/>
      <c r="BY112" s="193"/>
      <c r="BZ112" s="30"/>
      <c r="CA112" s="30"/>
      <c r="CB112" s="30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</row>
    <row r="113" spans="2:149" ht="13.5" customHeight="1">
      <c r="B113" s="31"/>
      <c r="C113" s="31"/>
      <c r="D113" s="31"/>
      <c r="E113" s="31"/>
      <c r="F113" s="31"/>
      <c r="G113" s="188">
        <f t="shared" si="2"/>
      </c>
      <c r="H113" s="189"/>
      <c r="I113" s="189"/>
      <c r="J113" s="190"/>
      <c r="K113" s="35">
        <f>IF(AP35&lt;&gt;"",AP35&amp;"   ("&amp;BH35&amp;")","")</f>
      </c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7"/>
      <c r="AG113" s="38"/>
      <c r="AH113" s="185">
        <f t="shared" si="3"/>
      </c>
      <c r="AI113" s="186"/>
      <c r="AJ113" s="187"/>
      <c r="AK113" s="185">
        <f>IF(CI105+CI107=0,"",CI105)</f>
      </c>
      <c r="AL113" s="186"/>
      <c r="AM113" s="187"/>
      <c r="AN113" s="185">
        <f>IF(CI105+CI107=0,"",CI107)</f>
      </c>
      <c r="AO113" s="186"/>
      <c r="AP113" s="187"/>
      <c r="AQ113" s="198"/>
      <c r="AR113" s="199"/>
      <c r="AS113" s="200"/>
      <c r="AT113" s="185">
        <f t="shared" si="4"/>
      </c>
      <c r="AU113" s="186"/>
      <c r="AV113" s="187"/>
      <c r="AW113" s="194"/>
      <c r="AX113" s="195"/>
      <c r="AY113" s="195"/>
      <c r="AZ113" s="195"/>
      <c r="BA113" s="195"/>
      <c r="BB113" s="195"/>
      <c r="BC113" s="195"/>
      <c r="BD113" s="195"/>
      <c r="BE113" s="195"/>
      <c r="BF113" s="195"/>
      <c r="BG113" s="195"/>
      <c r="BH113" s="195"/>
      <c r="BI113" s="195"/>
      <c r="BJ113" s="195"/>
      <c r="BK113" s="195"/>
      <c r="BL113" s="195"/>
      <c r="BM113" s="195"/>
      <c r="BN113" s="195"/>
      <c r="BO113" s="195"/>
      <c r="BP113" s="195"/>
      <c r="BQ113" s="195"/>
      <c r="BR113" s="195"/>
      <c r="BS113" s="195"/>
      <c r="BT113" s="195"/>
      <c r="BU113" s="195"/>
      <c r="BV113" s="195"/>
      <c r="BW113" s="195"/>
      <c r="BX113" s="195"/>
      <c r="BY113" s="196"/>
      <c r="BZ113" s="30"/>
      <c r="CA113" s="30"/>
      <c r="CB113" s="30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</row>
    <row r="114" spans="1:149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</row>
    <row r="115" spans="1:149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</row>
    <row r="116" spans="1:149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</row>
    <row r="117" spans="1:149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</row>
    <row r="118" spans="1:149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</row>
    <row r="119" spans="1:149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</row>
    <row r="120" spans="1:149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</row>
    <row r="121" spans="1:149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</row>
    <row r="122" spans="1:149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</row>
    <row r="123" spans="1:149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</row>
    <row r="124" spans="1:149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</row>
    <row r="125" spans="1:149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</row>
    <row r="126" spans="1:149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</row>
    <row r="127" spans="1:149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</row>
    <row r="128" spans="2:149" ht="12.75" customHeight="1">
      <c r="B128" s="31"/>
      <c r="C128" s="31"/>
      <c r="D128" s="31"/>
      <c r="E128" s="31"/>
      <c r="F128" s="31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39"/>
      <c r="AU128" s="31"/>
      <c r="AV128" s="31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</row>
    <row r="129" spans="3:149" ht="12.75" customHeight="1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</row>
    <row r="130" spans="89:149" ht="12.75" customHeight="1"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</row>
    <row r="131" spans="89:149" ht="6.75" customHeight="1"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</row>
    <row r="132" spans="89:149" ht="6.75" customHeight="1"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</row>
    <row r="133" spans="89:149" ht="6.75" customHeight="1"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</row>
    <row r="134" spans="89:149" ht="6.75" customHeight="1"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</row>
    <row r="135" spans="89:149" ht="6.75" customHeight="1"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</row>
    <row r="136" spans="89:149" ht="6.75" customHeight="1"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</row>
    <row r="137" spans="89:149" ht="6.75" customHeight="1"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</row>
    <row r="138" spans="89:149" ht="6.75" customHeight="1"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</row>
    <row r="139" spans="89:149" ht="6.75" customHeight="1"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</row>
    <row r="140" spans="89:149" ht="6.75" customHeight="1"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</row>
    <row r="141" spans="89:149" ht="6.75" customHeight="1"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</row>
    <row r="142" spans="89:149" ht="6.75" customHeight="1"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</row>
    <row r="143" spans="89:149" ht="6.75" customHeight="1"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</row>
    <row r="144" spans="89:149" ht="6.75" customHeight="1"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</row>
    <row r="145" spans="89:149" ht="6.75" customHeight="1"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</row>
    <row r="146" spans="89:149" ht="6.75" customHeight="1"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</row>
    <row r="147" spans="89:149" ht="6.75" customHeight="1"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</row>
    <row r="148" spans="81:86" ht="6.75" customHeight="1">
      <c r="CC148" s="30"/>
      <c r="CD148" s="30"/>
      <c r="CE148" s="31"/>
      <c r="CF148" s="31"/>
      <c r="CG148" s="5"/>
      <c r="CH148" s="5"/>
    </row>
    <row r="149" spans="81:86" ht="6.75" customHeight="1">
      <c r="CC149" s="30"/>
      <c r="CD149" s="30"/>
      <c r="CE149" s="31"/>
      <c r="CF149" s="31"/>
      <c r="CG149" s="5"/>
      <c r="CH149" s="5"/>
    </row>
    <row r="150" spans="81:86" ht="6.75" customHeight="1">
      <c r="CC150" s="30"/>
      <c r="CD150" s="30"/>
      <c r="CE150" s="31"/>
      <c r="CF150" s="31"/>
      <c r="CG150" s="5"/>
      <c r="CH150" s="5"/>
    </row>
    <row r="151" spans="81:86" ht="6.75" customHeight="1">
      <c r="CC151" s="30"/>
      <c r="CD151" s="30"/>
      <c r="CE151" s="31"/>
      <c r="CF151" s="31"/>
      <c r="CG151" s="5"/>
      <c r="CH151" s="5"/>
    </row>
    <row r="152" spans="1:88" s="20" customFormat="1" ht="6.75" customHeight="1">
      <c r="A152" s="5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30"/>
      <c r="CD152" s="30"/>
      <c r="CE152" s="31"/>
      <c r="CF152" s="31"/>
      <c r="CG152" s="5"/>
      <c r="CH152" s="5"/>
      <c r="CI152" s="5"/>
      <c r="CJ152" s="5"/>
    </row>
    <row r="153" spans="1:88" s="20" customFormat="1" ht="6.75" customHeight="1">
      <c r="A153" s="5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5"/>
      <c r="CH153" s="5"/>
      <c r="CI153" s="5"/>
      <c r="CJ153" s="5"/>
    </row>
    <row r="154" spans="1:88" s="20" customFormat="1" ht="6.75" customHeight="1">
      <c r="A154" s="5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5"/>
      <c r="CH154" s="5"/>
      <c r="CI154" s="5"/>
      <c r="CJ154" s="5"/>
    </row>
    <row r="155" spans="1:88" s="20" customFormat="1" ht="6.75" customHeight="1">
      <c r="A155" s="5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5"/>
      <c r="CH155" s="5"/>
      <c r="CI155" s="5"/>
      <c r="CJ155" s="5"/>
    </row>
    <row r="156" spans="1:88" s="20" customFormat="1" ht="6.75" customHeight="1">
      <c r="A156" s="5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5"/>
      <c r="CH156" s="5"/>
      <c r="CI156" s="5"/>
      <c r="CJ156" s="5"/>
    </row>
    <row r="157" spans="1:88" s="20" customFormat="1" ht="6.75" customHeight="1">
      <c r="A157" s="5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5"/>
      <c r="CH157" s="5"/>
      <c r="CI157" s="5"/>
      <c r="CJ157" s="5"/>
    </row>
    <row r="158" spans="1:88" s="20" customFormat="1" ht="6.75" customHeight="1">
      <c r="A158" s="5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5"/>
      <c r="CH158" s="5"/>
      <c r="CI158" s="5"/>
      <c r="CJ158" s="5"/>
    </row>
    <row r="159" spans="1:86" s="20" customFormat="1" ht="6.75" customHeight="1">
      <c r="A159" s="5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31"/>
      <c r="CE159" s="31"/>
      <c r="CF159" s="31"/>
      <c r="CG159" s="31"/>
      <c r="CH159" s="31"/>
    </row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spans="1:86" s="20" customFormat="1" ht="12.75" customHeight="1">
      <c r="A211" s="5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31"/>
      <c r="CE211" s="31"/>
      <c r="CF211" s="31"/>
      <c r="CG211" s="31"/>
      <c r="CH211" s="31"/>
    </row>
    <row r="212" spans="1:86" s="20" customFormat="1" ht="12.75" customHeight="1">
      <c r="A212" s="5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31"/>
      <c r="CE212" s="31"/>
      <c r="CF212" s="31"/>
      <c r="CG212" s="31"/>
      <c r="CH212" s="31"/>
    </row>
    <row r="213" spans="1:86" s="20" customFormat="1" ht="12.75" customHeight="1">
      <c r="A213" s="5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31"/>
      <c r="CE213" s="31"/>
      <c r="CF213" s="31"/>
      <c r="CG213" s="31"/>
      <c r="CH213" s="31"/>
    </row>
    <row r="214" spans="1:86" s="20" customFormat="1" ht="12.75" customHeight="1">
      <c r="A214" s="5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31"/>
      <c r="CE214" s="31"/>
      <c r="CF214" s="31"/>
      <c r="CG214" s="31"/>
      <c r="CH214" s="31"/>
    </row>
    <row r="215" spans="1:86" s="20" customFormat="1" ht="12.75" customHeight="1">
      <c r="A215" s="5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31"/>
      <c r="CE215" s="31"/>
      <c r="CF215" s="31"/>
      <c r="CG215" s="31"/>
      <c r="CH215" s="31"/>
    </row>
    <row r="216" spans="1:86" s="20" customFormat="1" ht="12.75" customHeight="1">
      <c r="A216" s="5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31"/>
      <c r="CE216" s="31"/>
      <c r="CF216" s="31"/>
      <c r="CG216" s="31"/>
      <c r="CH216" s="31"/>
    </row>
    <row r="217" spans="1:86" s="20" customFormat="1" ht="12.75" customHeight="1">
      <c r="A217" s="5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31"/>
      <c r="CE217" s="31"/>
      <c r="CF217" s="31"/>
      <c r="CG217" s="31"/>
      <c r="CH217" s="31"/>
    </row>
    <row r="218" spans="1:86" s="20" customFormat="1" ht="12.75" customHeight="1">
      <c r="A218" s="5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31"/>
      <c r="CE218" s="31"/>
      <c r="CF218" s="31"/>
      <c r="CG218" s="31"/>
      <c r="CH218" s="31"/>
    </row>
    <row r="219" spans="1:86" s="20" customFormat="1" ht="12.75" customHeight="1">
      <c r="A219" s="5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31"/>
      <c r="CE219" s="31"/>
      <c r="CF219" s="31"/>
      <c r="CG219" s="31"/>
      <c r="CH219" s="31"/>
    </row>
    <row r="220" spans="1:86" s="20" customFormat="1" ht="12.75" customHeight="1">
      <c r="A220" s="5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31"/>
      <c r="CE220" s="31"/>
      <c r="CF220" s="31"/>
      <c r="CG220" s="31"/>
      <c r="CH220" s="31"/>
    </row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</sheetData>
  <sheetProtection selectLockedCells="1" selectUnlockedCells="1"/>
  <mergeCells count="427">
    <mergeCell ref="BZ42:CB43"/>
    <mergeCell ref="BS12:BY12"/>
    <mergeCell ref="AT111:AV111"/>
    <mergeCell ref="B103:D104"/>
    <mergeCell ref="B91:D92"/>
    <mergeCell ref="B93:D94"/>
    <mergeCell ref="B95:D96"/>
    <mergeCell ref="B97:D98"/>
    <mergeCell ref="B89:D90"/>
    <mergeCell ref="BH32:BY34"/>
    <mergeCell ref="AT112:AV112"/>
    <mergeCell ref="AT113:AV113"/>
    <mergeCell ref="Q12:BF12"/>
    <mergeCell ref="Q13:BF13"/>
    <mergeCell ref="Q14:BF14"/>
    <mergeCell ref="Q15:BF15"/>
    <mergeCell ref="AT107:AV107"/>
    <mergeCell ref="AT108:AV108"/>
    <mergeCell ref="AT109:AV109"/>
    <mergeCell ref="AT110:AV110"/>
    <mergeCell ref="AY2:CC2"/>
    <mergeCell ref="AN2:AW2"/>
    <mergeCell ref="AN3:AW3"/>
    <mergeCell ref="BN3:BW3"/>
    <mergeCell ref="AY3:BM3"/>
    <mergeCell ref="BX3:CC3"/>
    <mergeCell ref="B25:H26"/>
    <mergeCell ref="B22:I23"/>
    <mergeCell ref="AN4:AW4"/>
    <mergeCell ref="AY4:CC4"/>
    <mergeCell ref="AN5:AW5"/>
    <mergeCell ref="BU5:BY5"/>
    <mergeCell ref="AN8:AW8"/>
    <mergeCell ref="AY5:BC5"/>
    <mergeCell ref="D10:CB10"/>
    <mergeCell ref="AU21:AY23"/>
    <mergeCell ref="B101:D102"/>
    <mergeCell ref="B81:D82"/>
    <mergeCell ref="E83:G84"/>
    <mergeCell ref="B85:D86"/>
    <mergeCell ref="B87:D88"/>
    <mergeCell ref="B83:D84"/>
    <mergeCell ref="B99:D100"/>
    <mergeCell ref="E101:G104"/>
    <mergeCell ref="AN7:AW7"/>
    <mergeCell ref="AY7:CC7"/>
    <mergeCell ref="T18:AQ20"/>
    <mergeCell ref="B19:S20"/>
    <mergeCell ref="V3:AM3"/>
    <mergeCell ref="D3:U3"/>
    <mergeCell ref="BR18:BY20"/>
    <mergeCell ref="V7:AM7"/>
    <mergeCell ref="B5:C5"/>
    <mergeCell ref="D5:U5"/>
    <mergeCell ref="A99:A100"/>
    <mergeCell ref="A87:A88"/>
    <mergeCell ref="A91:A92"/>
    <mergeCell ref="A95:A96"/>
    <mergeCell ref="BJ5:BN5"/>
    <mergeCell ref="BO5:BT5"/>
    <mergeCell ref="D29:U31"/>
    <mergeCell ref="AY8:BJ8"/>
    <mergeCell ref="AN6:AW6"/>
    <mergeCell ref="AY6:CC6"/>
    <mergeCell ref="A103:A104"/>
    <mergeCell ref="B73:D74"/>
    <mergeCell ref="E73:G74"/>
    <mergeCell ref="B75:D76"/>
    <mergeCell ref="E75:G76"/>
    <mergeCell ref="B77:D78"/>
    <mergeCell ref="E77:G78"/>
    <mergeCell ref="B79:D80"/>
    <mergeCell ref="E79:G80"/>
    <mergeCell ref="A75:A76"/>
    <mergeCell ref="BE73:BT76"/>
    <mergeCell ref="BE61:BT64"/>
    <mergeCell ref="AZ81:BD84"/>
    <mergeCell ref="AU73:AY76"/>
    <mergeCell ref="AZ89:BD92"/>
    <mergeCell ref="AU77:AY80"/>
    <mergeCell ref="AZ73:BD76"/>
    <mergeCell ref="AZ77:BD80"/>
    <mergeCell ref="AU97:AY100"/>
    <mergeCell ref="BE93:BT96"/>
    <mergeCell ref="BE97:BT100"/>
    <mergeCell ref="BU77:BY80"/>
    <mergeCell ref="BU97:BY100"/>
    <mergeCell ref="BU89:BY92"/>
    <mergeCell ref="BU81:BY84"/>
    <mergeCell ref="BE89:BT92"/>
    <mergeCell ref="AK61:AO64"/>
    <mergeCell ref="K55:M56"/>
    <mergeCell ref="AP53:AT56"/>
    <mergeCell ref="H47:J48"/>
    <mergeCell ref="AK69:AO72"/>
    <mergeCell ref="AF65:AJ68"/>
    <mergeCell ref="AF49:AJ52"/>
    <mergeCell ref="N57:AE58"/>
    <mergeCell ref="AF61:AJ64"/>
    <mergeCell ref="N65:AE66"/>
    <mergeCell ref="AP81:AT84"/>
    <mergeCell ref="AP77:AT80"/>
    <mergeCell ref="AK77:AO80"/>
    <mergeCell ref="N69:AE70"/>
    <mergeCell ref="AP69:AT72"/>
    <mergeCell ref="AF69:AJ72"/>
    <mergeCell ref="AF81:AJ84"/>
    <mergeCell ref="AF73:AJ76"/>
    <mergeCell ref="AP73:AT76"/>
    <mergeCell ref="AK73:AO76"/>
    <mergeCell ref="E53:G54"/>
    <mergeCell ref="K51:M52"/>
    <mergeCell ref="E51:G52"/>
    <mergeCell ref="H51:J52"/>
    <mergeCell ref="AK89:AO92"/>
    <mergeCell ref="AK81:AO84"/>
    <mergeCell ref="H57:J58"/>
    <mergeCell ref="AF77:AJ80"/>
    <mergeCell ref="AF53:AJ56"/>
    <mergeCell ref="N77:AE78"/>
    <mergeCell ref="E49:G50"/>
    <mergeCell ref="H49:J50"/>
    <mergeCell ref="K49:M50"/>
    <mergeCell ref="H63:J64"/>
    <mergeCell ref="H61:J62"/>
    <mergeCell ref="E55:G56"/>
    <mergeCell ref="H53:J54"/>
    <mergeCell ref="K53:M54"/>
    <mergeCell ref="H55:J56"/>
    <mergeCell ref="E59:G60"/>
    <mergeCell ref="N53:AE54"/>
    <mergeCell ref="N67:AE68"/>
    <mergeCell ref="N61:AE62"/>
    <mergeCell ref="N63:AE64"/>
    <mergeCell ref="K69:M72"/>
    <mergeCell ref="B65:D66"/>
    <mergeCell ref="E65:G66"/>
    <mergeCell ref="H65:J66"/>
    <mergeCell ref="B67:D68"/>
    <mergeCell ref="E67:G68"/>
    <mergeCell ref="H67:J68"/>
    <mergeCell ref="E69:G70"/>
    <mergeCell ref="K65:M68"/>
    <mergeCell ref="H77:J80"/>
    <mergeCell ref="K77:M80"/>
    <mergeCell ref="E85:G88"/>
    <mergeCell ref="E81:G82"/>
    <mergeCell ref="H85:J88"/>
    <mergeCell ref="K85:M88"/>
    <mergeCell ref="A59:A60"/>
    <mergeCell ref="B57:D58"/>
    <mergeCell ref="E97:G100"/>
    <mergeCell ref="E89:G92"/>
    <mergeCell ref="B59:D60"/>
    <mergeCell ref="A63:A64"/>
    <mergeCell ref="A79:A80"/>
    <mergeCell ref="A83:A84"/>
    <mergeCell ref="E57:G58"/>
    <mergeCell ref="E61:G62"/>
    <mergeCell ref="A47:A48"/>
    <mergeCell ref="B53:D54"/>
    <mergeCell ref="B55:D56"/>
    <mergeCell ref="B71:D72"/>
    <mergeCell ref="A71:A72"/>
    <mergeCell ref="A67:A68"/>
    <mergeCell ref="A51:A52"/>
    <mergeCell ref="A55:A56"/>
    <mergeCell ref="B61:D62"/>
    <mergeCell ref="B63:D64"/>
    <mergeCell ref="AU57:AY60"/>
    <mergeCell ref="AU65:AY68"/>
    <mergeCell ref="AZ69:BD72"/>
    <mergeCell ref="AU61:AY64"/>
    <mergeCell ref="BU61:BY64"/>
    <mergeCell ref="BE40:BT43"/>
    <mergeCell ref="BU57:BY60"/>
    <mergeCell ref="BU69:BY72"/>
    <mergeCell ref="BU65:BY68"/>
    <mergeCell ref="BE57:BT60"/>
    <mergeCell ref="BU101:BY104"/>
    <mergeCell ref="BE101:BT104"/>
    <mergeCell ref="AZ40:BD41"/>
    <mergeCell ref="AZ42:BD43"/>
    <mergeCell ref="AZ45:BD48"/>
    <mergeCell ref="BU93:BY96"/>
    <mergeCell ref="BE45:BT48"/>
    <mergeCell ref="BU49:BY52"/>
    <mergeCell ref="BU53:BY56"/>
    <mergeCell ref="BU73:BY76"/>
    <mergeCell ref="BT21:BY23"/>
    <mergeCell ref="AP42:AT43"/>
    <mergeCell ref="BE49:BT52"/>
    <mergeCell ref="AP29:BG31"/>
    <mergeCell ref="AZ21:BD23"/>
    <mergeCell ref="AZ49:BD52"/>
    <mergeCell ref="BS24:BY26"/>
    <mergeCell ref="BE21:BI23"/>
    <mergeCell ref="AP45:AT48"/>
    <mergeCell ref="AR19:AU20"/>
    <mergeCell ref="J21:AT23"/>
    <mergeCell ref="BN25:BR26"/>
    <mergeCell ref="AV18:BL20"/>
    <mergeCell ref="BJ21:BN23"/>
    <mergeCell ref="BN19:BP20"/>
    <mergeCell ref="BO21:BS23"/>
    <mergeCell ref="I24:AF26"/>
    <mergeCell ref="AF45:AJ48"/>
    <mergeCell ref="AK40:AO41"/>
    <mergeCell ref="AP32:BG34"/>
    <mergeCell ref="V32:AM34"/>
    <mergeCell ref="BH29:BY31"/>
    <mergeCell ref="V29:AM31"/>
    <mergeCell ref="AP35:BG37"/>
    <mergeCell ref="AU45:AY48"/>
    <mergeCell ref="AK113:AM113"/>
    <mergeCell ref="AN113:AP113"/>
    <mergeCell ref="AQ113:AS113"/>
    <mergeCell ref="E43:G43"/>
    <mergeCell ref="AP24:BM26"/>
    <mergeCell ref="BH35:BY37"/>
    <mergeCell ref="BU40:BY43"/>
    <mergeCell ref="AP40:AT41"/>
    <mergeCell ref="AU40:AY41"/>
    <mergeCell ref="AU42:AY43"/>
    <mergeCell ref="AK112:AM112"/>
    <mergeCell ref="AN112:AP112"/>
    <mergeCell ref="AQ112:AS112"/>
    <mergeCell ref="K43:M43"/>
    <mergeCell ref="B69:D70"/>
    <mergeCell ref="E71:G72"/>
    <mergeCell ref="K89:M92"/>
    <mergeCell ref="E63:G64"/>
    <mergeCell ref="K47:M48"/>
    <mergeCell ref="N45:AE46"/>
    <mergeCell ref="B51:D52"/>
    <mergeCell ref="AN29:AO31"/>
    <mergeCell ref="B35:C37"/>
    <mergeCell ref="D35:U37"/>
    <mergeCell ref="V35:AM37"/>
    <mergeCell ref="B49:D50"/>
    <mergeCell ref="AF40:AJ41"/>
    <mergeCell ref="B47:D48"/>
    <mergeCell ref="E47:G48"/>
    <mergeCell ref="AK45:AO48"/>
    <mergeCell ref="K40:M42"/>
    <mergeCell ref="B40:D42"/>
    <mergeCell ref="E40:G42"/>
    <mergeCell ref="AF42:AJ43"/>
    <mergeCell ref="AK42:AO43"/>
    <mergeCell ref="AN32:AO34"/>
    <mergeCell ref="H40:J42"/>
    <mergeCell ref="H43:J43"/>
    <mergeCell ref="B32:C34"/>
    <mergeCell ref="D32:U34"/>
    <mergeCell ref="BZ49:CA52"/>
    <mergeCell ref="N51:AE52"/>
    <mergeCell ref="N49:AE50"/>
    <mergeCell ref="BZ53:CA56"/>
    <mergeCell ref="N55:AE56"/>
    <mergeCell ref="AZ53:BD56"/>
    <mergeCell ref="BE53:BT56"/>
    <mergeCell ref="AK53:AO56"/>
    <mergeCell ref="AP49:AT52"/>
    <mergeCell ref="AK49:AO52"/>
    <mergeCell ref="H59:J60"/>
    <mergeCell ref="K61:M64"/>
    <mergeCell ref="K57:M60"/>
    <mergeCell ref="B7:C7"/>
    <mergeCell ref="D7:U7"/>
    <mergeCell ref="B8:C8"/>
    <mergeCell ref="D8:U8"/>
    <mergeCell ref="B43:D43"/>
    <mergeCell ref="N42:AE43"/>
    <mergeCell ref="B29:C31"/>
    <mergeCell ref="BZ45:CA48"/>
    <mergeCell ref="BU45:BY48"/>
    <mergeCell ref="N47:AE48"/>
    <mergeCell ref="V8:AM8"/>
    <mergeCell ref="AN35:AO37"/>
    <mergeCell ref="B4:C4"/>
    <mergeCell ref="D4:U4"/>
    <mergeCell ref="V4:AM4"/>
    <mergeCell ref="B6:C6"/>
    <mergeCell ref="D6:U6"/>
    <mergeCell ref="V5:AM5"/>
    <mergeCell ref="V6:AM6"/>
    <mergeCell ref="AP65:AT68"/>
    <mergeCell ref="AK65:AO68"/>
    <mergeCell ref="AU49:AY52"/>
    <mergeCell ref="AU53:AY56"/>
    <mergeCell ref="AP61:AT64"/>
    <mergeCell ref="AP57:AT60"/>
    <mergeCell ref="AH25:AO26"/>
    <mergeCell ref="N40:AE41"/>
    <mergeCell ref="BZ57:CA60"/>
    <mergeCell ref="N59:AE60"/>
    <mergeCell ref="BZ61:CA64"/>
    <mergeCell ref="BE65:BT68"/>
    <mergeCell ref="AZ57:BD60"/>
    <mergeCell ref="AZ61:BD64"/>
    <mergeCell ref="AZ65:BD68"/>
    <mergeCell ref="AF57:AJ60"/>
    <mergeCell ref="AK57:AO60"/>
    <mergeCell ref="BZ65:CA68"/>
    <mergeCell ref="BZ69:CA72"/>
    <mergeCell ref="N71:AE72"/>
    <mergeCell ref="H73:J76"/>
    <mergeCell ref="K73:M76"/>
    <mergeCell ref="N73:AE74"/>
    <mergeCell ref="BZ73:CA76"/>
    <mergeCell ref="N75:AE76"/>
    <mergeCell ref="H69:J72"/>
    <mergeCell ref="BE69:BT72"/>
    <mergeCell ref="AU69:AY72"/>
    <mergeCell ref="BZ77:CA80"/>
    <mergeCell ref="N79:AE80"/>
    <mergeCell ref="H81:J84"/>
    <mergeCell ref="K81:M84"/>
    <mergeCell ref="N81:AE82"/>
    <mergeCell ref="BZ81:CA84"/>
    <mergeCell ref="N83:AE84"/>
    <mergeCell ref="BE77:BT80"/>
    <mergeCell ref="BE81:BT84"/>
    <mergeCell ref="AU81:AY84"/>
    <mergeCell ref="BZ85:CA88"/>
    <mergeCell ref="N87:AE88"/>
    <mergeCell ref="BU85:BY88"/>
    <mergeCell ref="BE85:BT88"/>
    <mergeCell ref="AZ85:BD88"/>
    <mergeCell ref="AU85:AY88"/>
    <mergeCell ref="AP85:AT88"/>
    <mergeCell ref="AK85:AO88"/>
    <mergeCell ref="AF85:AJ88"/>
    <mergeCell ref="H89:J92"/>
    <mergeCell ref="N89:AE90"/>
    <mergeCell ref="AP93:AT96"/>
    <mergeCell ref="N85:AE86"/>
    <mergeCell ref="AF89:AJ92"/>
    <mergeCell ref="AK93:AO96"/>
    <mergeCell ref="H93:J96"/>
    <mergeCell ref="K93:M96"/>
    <mergeCell ref="N93:AE94"/>
    <mergeCell ref="N95:AE96"/>
    <mergeCell ref="N103:AE104"/>
    <mergeCell ref="BZ89:CA92"/>
    <mergeCell ref="N91:AE92"/>
    <mergeCell ref="BZ93:CA96"/>
    <mergeCell ref="AZ93:BD96"/>
    <mergeCell ref="AF93:AJ96"/>
    <mergeCell ref="AU93:AY96"/>
    <mergeCell ref="AU89:AY92"/>
    <mergeCell ref="AP89:AT92"/>
    <mergeCell ref="AZ101:BD104"/>
    <mergeCell ref="AQ111:AS111"/>
    <mergeCell ref="BZ97:CA100"/>
    <mergeCell ref="BZ101:CA104"/>
    <mergeCell ref="AZ97:BD100"/>
    <mergeCell ref="AK97:AO100"/>
    <mergeCell ref="AP97:AT100"/>
    <mergeCell ref="AK101:AO104"/>
    <mergeCell ref="AP101:AT104"/>
    <mergeCell ref="AQ108:AS108"/>
    <mergeCell ref="AK109:AM109"/>
    <mergeCell ref="B2:C2"/>
    <mergeCell ref="BD5:BI5"/>
    <mergeCell ref="B3:C3"/>
    <mergeCell ref="G110:J110"/>
    <mergeCell ref="H97:J100"/>
    <mergeCell ref="K97:M100"/>
    <mergeCell ref="N97:AE98"/>
    <mergeCell ref="AF101:AJ104"/>
    <mergeCell ref="AF97:AJ100"/>
    <mergeCell ref="H101:J104"/>
    <mergeCell ref="AH113:AJ113"/>
    <mergeCell ref="B45:D46"/>
    <mergeCell ref="E45:G46"/>
    <mergeCell ref="H45:J46"/>
    <mergeCell ref="K45:M46"/>
    <mergeCell ref="G111:J111"/>
    <mergeCell ref="G112:J112"/>
    <mergeCell ref="G113:J113"/>
    <mergeCell ref="N99:AE100"/>
    <mergeCell ref="E93:G96"/>
    <mergeCell ref="CH105:CH106"/>
    <mergeCell ref="AH110:AJ110"/>
    <mergeCell ref="AH111:AJ111"/>
    <mergeCell ref="AH112:AJ112"/>
    <mergeCell ref="CD105:CD106"/>
    <mergeCell ref="AN109:AP109"/>
    <mergeCell ref="AQ109:AS109"/>
    <mergeCell ref="AK110:AM110"/>
    <mergeCell ref="AN110:AP110"/>
    <mergeCell ref="AQ110:AS110"/>
    <mergeCell ref="CI105:CI106"/>
    <mergeCell ref="CD107:CD108"/>
    <mergeCell ref="CE107:CE108"/>
    <mergeCell ref="CF107:CF108"/>
    <mergeCell ref="CG107:CG108"/>
    <mergeCell ref="CH107:CH108"/>
    <mergeCell ref="CI107:CI108"/>
    <mergeCell ref="CE105:CE106"/>
    <mergeCell ref="CF105:CF106"/>
    <mergeCell ref="CG105:CG106"/>
    <mergeCell ref="AW108:BY108"/>
    <mergeCell ref="AW111:BY111"/>
    <mergeCell ref="AW112:BY112"/>
    <mergeCell ref="AW113:BY113"/>
    <mergeCell ref="AW109:BY109"/>
    <mergeCell ref="AW110:BY110"/>
    <mergeCell ref="AK111:AM111"/>
    <mergeCell ref="AN111:AP111"/>
    <mergeCell ref="G108:J108"/>
    <mergeCell ref="G109:J109"/>
    <mergeCell ref="AH108:AJ108"/>
    <mergeCell ref="AH109:AJ109"/>
    <mergeCell ref="AK108:AM108"/>
    <mergeCell ref="AN108:AP108"/>
    <mergeCell ref="AN107:AP107"/>
    <mergeCell ref="AQ107:AS107"/>
    <mergeCell ref="AW107:BY107"/>
    <mergeCell ref="D2:U2"/>
    <mergeCell ref="V2:AM2"/>
    <mergeCell ref="AH107:AJ107"/>
    <mergeCell ref="AK107:AM107"/>
    <mergeCell ref="AU101:AY104"/>
    <mergeCell ref="K101:M104"/>
    <mergeCell ref="N101:AE102"/>
  </mergeCells>
  <printOptions horizontalCentered="1" verticalCentered="1"/>
  <pageMargins left="0.1968503937007874" right="0.1968503937007874" top="0.1968503937007874" bottom="0.1968503937007874" header="0.11811023622047245" footer="0"/>
  <pageSetup horizontalDpi="360" verticalDpi="36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"/>
  <dimension ref="A1:ES220"/>
  <sheetViews>
    <sheetView showGridLines="0" showOutlineSymbols="0" zoomScalePageLayoutView="0" workbookViewId="0" topLeftCell="A35">
      <selection activeCell="CM29" sqref="CM29"/>
    </sheetView>
  </sheetViews>
  <sheetFormatPr defaultColWidth="1.1484375" defaultRowHeight="6.75" customHeight="1" outlineLevelCol="1"/>
  <cols>
    <col min="1" max="1" width="4.7109375" style="5" customWidth="1"/>
    <col min="2" max="77" width="1.1484375" style="14" customWidth="1"/>
    <col min="78" max="79" width="1.8515625" style="14" customWidth="1"/>
    <col min="80" max="80" width="1.1484375" style="14" customWidth="1"/>
    <col min="81" max="81" width="2.57421875" style="14" customWidth="1"/>
    <col min="82" max="86" width="5.421875" style="14" hidden="1" customWidth="1" outlineLevel="1"/>
    <col min="87" max="87" width="5.421875" style="5" hidden="1" customWidth="1" outlineLevel="1"/>
    <col min="88" max="90" width="4.8515625" style="5" hidden="1" customWidth="1" outlineLevel="1"/>
    <col min="91" max="91" width="4.7109375" style="5" customWidth="1" collapsed="1"/>
    <col min="92" max="92" width="4.7109375" style="5" customWidth="1"/>
    <col min="93" max="93" width="17.28125" style="5" customWidth="1"/>
    <col min="94" max="96" width="4.7109375" style="5" customWidth="1"/>
    <col min="97" max="98" width="4.7109375" style="5" hidden="1" customWidth="1" outlineLevel="1"/>
    <col min="99" max="99" width="1.421875" style="5" hidden="1" customWidth="1" outlineLevel="1"/>
    <col min="100" max="100" width="1.421875" style="5" customWidth="1" collapsed="1"/>
    <col min="101" max="113" width="1.421875" style="5" customWidth="1"/>
    <col min="114" max="16384" width="1.1484375" style="5" customWidth="1"/>
  </cols>
  <sheetData>
    <row r="1" spans="1:149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3"/>
      <c r="CG1" s="3"/>
      <c r="CH1" s="3"/>
      <c r="CI1" s="3"/>
      <c r="CJ1" s="3"/>
      <c r="CK1" s="3"/>
      <c r="CL1" s="3"/>
      <c r="CM1" s="3"/>
      <c r="CN1" s="3"/>
      <c r="CO1" s="3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</row>
    <row r="2" spans="1:149" ht="14.25" customHeight="1">
      <c r="A2" s="6"/>
      <c r="B2" s="218">
        <f>6-COUNTBLANK(D3:D8)</f>
        <v>5</v>
      </c>
      <c r="C2" s="219"/>
      <c r="D2" s="168" t="s">
        <v>61</v>
      </c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 t="s">
        <v>62</v>
      </c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70"/>
      <c r="AN2" s="365" t="s">
        <v>56</v>
      </c>
      <c r="AO2" s="366"/>
      <c r="AP2" s="366"/>
      <c r="AQ2" s="366"/>
      <c r="AR2" s="366"/>
      <c r="AS2" s="366"/>
      <c r="AT2" s="366"/>
      <c r="AU2" s="366"/>
      <c r="AV2" s="366"/>
      <c r="AW2" s="366"/>
      <c r="AX2" s="7"/>
      <c r="AY2" s="367" t="s">
        <v>90</v>
      </c>
      <c r="AZ2" s="367"/>
      <c r="BA2" s="367"/>
      <c r="BB2" s="367"/>
      <c r="BC2" s="367"/>
      <c r="BD2" s="367"/>
      <c r="BE2" s="367"/>
      <c r="BF2" s="367"/>
      <c r="BG2" s="367"/>
      <c r="BH2" s="367"/>
      <c r="BI2" s="367"/>
      <c r="BJ2" s="367"/>
      <c r="BK2" s="367"/>
      <c r="BL2" s="367"/>
      <c r="BM2" s="367"/>
      <c r="BN2" s="367"/>
      <c r="BO2" s="367"/>
      <c r="BP2" s="367"/>
      <c r="BQ2" s="367"/>
      <c r="BR2" s="367"/>
      <c r="BS2" s="367"/>
      <c r="BT2" s="367"/>
      <c r="BU2" s="367"/>
      <c r="BV2" s="367"/>
      <c r="BW2" s="367"/>
      <c r="BX2" s="367"/>
      <c r="BY2" s="367"/>
      <c r="BZ2" s="367"/>
      <c r="CA2" s="367"/>
      <c r="CB2" s="367"/>
      <c r="CC2" s="367"/>
      <c r="CD2" s="2"/>
      <c r="CE2" s="2"/>
      <c r="CF2" s="3"/>
      <c r="CG2" s="3"/>
      <c r="CH2" s="3"/>
      <c r="CI2" s="3"/>
      <c r="CJ2" s="3"/>
      <c r="CK2" s="3"/>
      <c r="CL2" s="3"/>
      <c r="CM2" s="3"/>
      <c r="CN2" s="3"/>
      <c r="CO2" s="3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</row>
    <row r="3" spans="1:149" ht="14.25" customHeight="1">
      <c r="A3" s="6"/>
      <c r="B3" s="221">
        <v>1</v>
      </c>
      <c r="C3" s="222"/>
      <c r="D3" s="280" t="s">
        <v>200</v>
      </c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81"/>
      <c r="V3" s="264" t="s">
        <v>137</v>
      </c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6"/>
      <c r="AN3" s="365" t="s">
        <v>57</v>
      </c>
      <c r="AO3" s="366"/>
      <c r="AP3" s="366"/>
      <c r="AQ3" s="366"/>
      <c r="AR3" s="366"/>
      <c r="AS3" s="366"/>
      <c r="AT3" s="366"/>
      <c r="AU3" s="366"/>
      <c r="AV3" s="366"/>
      <c r="AW3" s="366"/>
      <c r="AX3" s="7"/>
      <c r="AY3" s="373">
        <v>42064</v>
      </c>
      <c r="AZ3" s="367"/>
      <c r="BA3" s="367"/>
      <c r="BB3" s="367"/>
      <c r="BC3" s="367"/>
      <c r="BD3" s="367"/>
      <c r="BE3" s="367"/>
      <c r="BF3" s="367"/>
      <c r="BG3" s="367"/>
      <c r="BH3" s="367"/>
      <c r="BI3" s="367"/>
      <c r="BJ3" s="367"/>
      <c r="BK3" s="367"/>
      <c r="BL3" s="367"/>
      <c r="BM3" s="367"/>
      <c r="BN3" s="372" t="s">
        <v>58</v>
      </c>
      <c r="BO3" s="372"/>
      <c r="BP3" s="372"/>
      <c r="BQ3" s="372"/>
      <c r="BR3" s="372"/>
      <c r="BS3" s="372"/>
      <c r="BT3" s="372"/>
      <c r="BU3" s="372"/>
      <c r="BV3" s="372"/>
      <c r="BW3" s="372"/>
      <c r="BX3" s="374">
        <v>0.4166666666666667</v>
      </c>
      <c r="BY3" s="367"/>
      <c r="BZ3" s="367"/>
      <c r="CA3" s="367"/>
      <c r="CB3" s="367"/>
      <c r="CC3" s="367"/>
      <c r="CD3" s="2"/>
      <c r="CE3" s="2"/>
      <c r="CF3" s="3"/>
      <c r="CG3" s="3"/>
      <c r="CH3" s="3"/>
      <c r="CI3" s="3"/>
      <c r="CJ3" s="3"/>
      <c r="CK3" s="3"/>
      <c r="CL3" s="3"/>
      <c r="CM3" s="3"/>
      <c r="CN3" s="3"/>
      <c r="CO3" s="3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</row>
    <row r="4" spans="1:149" ht="14.25" customHeight="1">
      <c r="A4" s="6"/>
      <c r="B4" s="221">
        <v>2</v>
      </c>
      <c r="C4" s="222"/>
      <c r="D4" s="280" t="s">
        <v>201</v>
      </c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81"/>
      <c r="V4" s="264" t="s">
        <v>111</v>
      </c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6"/>
      <c r="AN4" s="365" t="s">
        <v>59</v>
      </c>
      <c r="AO4" s="366"/>
      <c r="AP4" s="366"/>
      <c r="AQ4" s="366"/>
      <c r="AR4" s="366"/>
      <c r="AS4" s="366"/>
      <c r="AT4" s="366"/>
      <c r="AU4" s="366"/>
      <c r="AV4" s="366"/>
      <c r="AW4" s="366"/>
      <c r="AX4" s="7"/>
      <c r="AY4" s="367" t="s">
        <v>91</v>
      </c>
      <c r="AZ4" s="367"/>
      <c r="BA4" s="367"/>
      <c r="BB4" s="367"/>
      <c r="BC4" s="367"/>
      <c r="BD4" s="367"/>
      <c r="BE4" s="367"/>
      <c r="BF4" s="367"/>
      <c r="BG4" s="367"/>
      <c r="BH4" s="367"/>
      <c r="BI4" s="367"/>
      <c r="BJ4" s="367"/>
      <c r="BK4" s="367"/>
      <c r="BL4" s="367"/>
      <c r="BM4" s="367"/>
      <c r="BN4" s="367"/>
      <c r="BO4" s="367"/>
      <c r="BP4" s="367"/>
      <c r="BQ4" s="367"/>
      <c r="BR4" s="367"/>
      <c r="BS4" s="367"/>
      <c r="BT4" s="367"/>
      <c r="BU4" s="367"/>
      <c r="BV4" s="367"/>
      <c r="BW4" s="367"/>
      <c r="BX4" s="367"/>
      <c r="BY4" s="367"/>
      <c r="BZ4" s="367"/>
      <c r="CA4" s="367"/>
      <c r="CB4" s="367"/>
      <c r="CC4" s="367"/>
      <c r="CD4" s="2"/>
      <c r="CE4" s="2"/>
      <c r="CF4" s="3"/>
      <c r="CG4" s="3"/>
      <c r="CH4" s="3"/>
      <c r="CI4" s="3"/>
      <c r="CJ4" s="3"/>
      <c r="CK4" s="3"/>
      <c r="CL4" s="3"/>
      <c r="CM4" s="3"/>
      <c r="CN4" s="3"/>
      <c r="CO4" s="3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</row>
    <row r="5" spans="1:149" ht="14.25" customHeight="1">
      <c r="A5" s="6"/>
      <c r="B5" s="221">
        <v>3</v>
      </c>
      <c r="C5" s="222"/>
      <c r="D5" s="280" t="s">
        <v>136</v>
      </c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81"/>
      <c r="V5" s="264" t="s">
        <v>111</v>
      </c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6"/>
      <c r="AN5" s="365" t="s">
        <v>7</v>
      </c>
      <c r="AO5" s="366"/>
      <c r="AP5" s="366"/>
      <c r="AQ5" s="366"/>
      <c r="AR5" s="366"/>
      <c r="AS5" s="366"/>
      <c r="AT5" s="366"/>
      <c r="AU5" s="366"/>
      <c r="AV5" s="366"/>
      <c r="AW5" s="366"/>
      <c r="AX5" s="7"/>
      <c r="AY5" s="361">
        <v>1</v>
      </c>
      <c r="AZ5" s="361"/>
      <c r="BA5" s="361"/>
      <c r="BB5" s="361"/>
      <c r="BC5" s="361"/>
      <c r="BD5" s="220" t="s">
        <v>41</v>
      </c>
      <c r="BE5" s="220"/>
      <c r="BF5" s="220"/>
      <c r="BG5" s="220"/>
      <c r="BH5" s="220"/>
      <c r="BI5" s="220"/>
      <c r="BJ5" s="361">
        <v>2</v>
      </c>
      <c r="BK5" s="361"/>
      <c r="BL5" s="361"/>
      <c r="BM5" s="361"/>
      <c r="BN5" s="361"/>
      <c r="BO5" s="220" t="s">
        <v>3</v>
      </c>
      <c r="BP5" s="220"/>
      <c r="BQ5" s="220"/>
      <c r="BR5" s="220"/>
      <c r="BS5" s="220"/>
      <c r="BT5" s="220"/>
      <c r="BU5" s="361" t="s">
        <v>210</v>
      </c>
      <c r="BV5" s="361"/>
      <c r="BW5" s="361"/>
      <c r="BX5" s="361"/>
      <c r="BY5" s="361"/>
      <c r="BZ5" s="2"/>
      <c r="CA5" s="2"/>
      <c r="CB5" s="2"/>
      <c r="CC5" s="2"/>
      <c r="CD5" s="2"/>
      <c r="CE5" s="2"/>
      <c r="CF5" s="3"/>
      <c r="CG5" s="3"/>
      <c r="CH5" s="3"/>
      <c r="CI5" s="3"/>
      <c r="CJ5" s="3"/>
      <c r="CK5" s="3"/>
      <c r="CL5" s="3"/>
      <c r="CM5" s="3"/>
      <c r="CN5" s="3"/>
      <c r="CO5" s="3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</row>
    <row r="6" spans="1:149" ht="14.25" customHeight="1">
      <c r="A6" s="6"/>
      <c r="B6" s="221">
        <v>4</v>
      </c>
      <c r="C6" s="222"/>
      <c r="D6" s="280" t="s">
        <v>202</v>
      </c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81"/>
      <c r="V6" s="264" t="s">
        <v>111</v>
      </c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6"/>
      <c r="AN6" s="365" t="s">
        <v>0</v>
      </c>
      <c r="AO6" s="366"/>
      <c r="AP6" s="366"/>
      <c r="AQ6" s="366"/>
      <c r="AR6" s="366"/>
      <c r="AS6" s="366"/>
      <c r="AT6" s="366"/>
      <c r="AU6" s="366"/>
      <c r="AV6" s="366"/>
      <c r="AW6" s="366"/>
      <c r="AX6" s="7"/>
      <c r="AY6" s="367" t="s">
        <v>199</v>
      </c>
      <c r="AZ6" s="367"/>
      <c r="BA6" s="367"/>
      <c r="BB6" s="367"/>
      <c r="BC6" s="367"/>
      <c r="BD6" s="367"/>
      <c r="BE6" s="367"/>
      <c r="BF6" s="367"/>
      <c r="BG6" s="367"/>
      <c r="BH6" s="367"/>
      <c r="BI6" s="367"/>
      <c r="BJ6" s="367"/>
      <c r="BK6" s="367"/>
      <c r="BL6" s="367"/>
      <c r="BM6" s="367"/>
      <c r="BN6" s="367"/>
      <c r="BO6" s="367"/>
      <c r="BP6" s="367"/>
      <c r="BQ6" s="367"/>
      <c r="BR6" s="367"/>
      <c r="BS6" s="367"/>
      <c r="BT6" s="367"/>
      <c r="BU6" s="367"/>
      <c r="BV6" s="367"/>
      <c r="BW6" s="367"/>
      <c r="BX6" s="367"/>
      <c r="BY6" s="367"/>
      <c r="BZ6" s="367"/>
      <c r="CA6" s="367"/>
      <c r="CB6" s="367"/>
      <c r="CC6" s="367"/>
      <c r="CD6" s="2"/>
      <c r="CE6" s="2"/>
      <c r="CF6" s="3"/>
      <c r="CG6" s="3"/>
      <c r="CH6" s="3"/>
      <c r="CI6" s="3"/>
      <c r="CJ6" s="3"/>
      <c r="CK6" s="3"/>
      <c r="CL6" s="3"/>
      <c r="CM6" s="3"/>
      <c r="CN6" s="3"/>
      <c r="CO6" s="3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</row>
    <row r="7" spans="1:149" ht="14.25" customHeight="1">
      <c r="A7" s="6"/>
      <c r="B7" s="221">
        <v>5</v>
      </c>
      <c r="C7" s="222"/>
      <c r="D7" s="280" t="s">
        <v>203</v>
      </c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81"/>
      <c r="V7" s="264" t="s">
        <v>198</v>
      </c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6"/>
      <c r="AN7" s="365" t="s">
        <v>1</v>
      </c>
      <c r="AO7" s="366"/>
      <c r="AP7" s="366"/>
      <c r="AQ7" s="366"/>
      <c r="AR7" s="366"/>
      <c r="AS7" s="366"/>
      <c r="AT7" s="366"/>
      <c r="AU7" s="366"/>
      <c r="AV7" s="366"/>
      <c r="AW7" s="366"/>
      <c r="AX7" s="7"/>
      <c r="AY7" s="367" t="s">
        <v>134</v>
      </c>
      <c r="AZ7" s="367"/>
      <c r="BA7" s="367"/>
      <c r="BB7" s="367"/>
      <c r="BC7" s="367"/>
      <c r="BD7" s="367"/>
      <c r="BE7" s="367"/>
      <c r="BF7" s="367"/>
      <c r="BG7" s="367"/>
      <c r="BH7" s="367"/>
      <c r="BI7" s="367"/>
      <c r="BJ7" s="367"/>
      <c r="BK7" s="367"/>
      <c r="BL7" s="367"/>
      <c r="BM7" s="367"/>
      <c r="BN7" s="367"/>
      <c r="BO7" s="367"/>
      <c r="BP7" s="367"/>
      <c r="BQ7" s="367"/>
      <c r="BR7" s="367"/>
      <c r="BS7" s="367"/>
      <c r="BT7" s="367"/>
      <c r="BU7" s="367"/>
      <c r="BV7" s="367"/>
      <c r="BW7" s="367"/>
      <c r="BX7" s="367"/>
      <c r="BY7" s="367"/>
      <c r="BZ7" s="367"/>
      <c r="CA7" s="367"/>
      <c r="CB7" s="367"/>
      <c r="CC7" s="367"/>
      <c r="CD7" s="8"/>
      <c r="CE7" s="2"/>
      <c r="CF7" s="3"/>
      <c r="CG7" s="3"/>
      <c r="CH7" s="3"/>
      <c r="CI7" s="3"/>
      <c r="CJ7" s="3"/>
      <c r="CK7" s="3"/>
      <c r="CL7" s="3"/>
      <c r="CM7" s="3"/>
      <c r="CN7" s="3"/>
      <c r="CO7" s="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</row>
    <row r="8" spans="1:149" ht="14.25" customHeight="1">
      <c r="A8" s="6"/>
      <c r="B8" s="221">
        <v>6</v>
      </c>
      <c r="C8" s="222"/>
      <c r="D8" s="280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81"/>
      <c r="V8" s="264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6"/>
      <c r="AN8" s="365" t="s">
        <v>60</v>
      </c>
      <c r="AO8" s="366"/>
      <c r="AP8" s="366"/>
      <c r="AQ8" s="366"/>
      <c r="AR8" s="366"/>
      <c r="AS8" s="366"/>
      <c r="AT8" s="366"/>
      <c r="AU8" s="366"/>
      <c r="AV8" s="366"/>
      <c r="AW8" s="366"/>
      <c r="AX8" s="7"/>
      <c r="AY8" s="362" t="s">
        <v>133</v>
      </c>
      <c r="AZ8" s="363"/>
      <c r="BA8" s="363"/>
      <c r="BB8" s="363"/>
      <c r="BC8" s="363"/>
      <c r="BD8" s="363"/>
      <c r="BE8" s="363"/>
      <c r="BF8" s="363"/>
      <c r="BG8" s="363"/>
      <c r="BH8" s="363"/>
      <c r="BI8" s="363"/>
      <c r="BJ8" s="364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2"/>
      <c r="CF8" s="3"/>
      <c r="CG8" s="3"/>
      <c r="CH8" s="3"/>
      <c r="CI8" s="3"/>
      <c r="CJ8" s="3"/>
      <c r="CK8" s="3"/>
      <c r="CL8" s="3"/>
      <c r="CM8" s="3"/>
      <c r="CN8" s="3"/>
      <c r="CO8" s="3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</row>
    <row r="9" spans="1:149" ht="14.25" customHeight="1">
      <c r="A9" s="6"/>
      <c r="B9" s="2"/>
      <c r="C9" s="2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2"/>
      <c r="CF9" s="3"/>
      <c r="CG9" s="3"/>
      <c r="CH9" s="3"/>
      <c r="CI9" s="3"/>
      <c r="CJ9" s="3"/>
      <c r="CK9" s="3"/>
      <c r="CL9" s="3"/>
      <c r="CM9" s="3"/>
      <c r="CN9" s="3"/>
      <c r="CO9" s="3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</row>
    <row r="10" spans="1:149" ht="14.25" customHeight="1">
      <c r="A10" s="6"/>
      <c r="B10" s="2"/>
      <c r="C10" s="2"/>
      <c r="D10" s="371" t="s">
        <v>86</v>
      </c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1"/>
      <c r="AF10" s="371"/>
      <c r="AG10" s="371"/>
      <c r="AH10" s="371"/>
      <c r="AI10" s="371"/>
      <c r="AJ10" s="371"/>
      <c r="AK10" s="371"/>
      <c r="AL10" s="371"/>
      <c r="AM10" s="371"/>
      <c r="AN10" s="371"/>
      <c r="AO10" s="371"/>
      <c r="AP10" s="371"/>
      <c r="AQ10" s="371"/>
      <c r="AR10" s="371"/>
      <c r="AS10" s="371"/>
      <c r="AT10" s="371"/>
      <c r="AU10" s="371"/>
      <c r="AV10" s="371"/>
      <c r="AW10" s="371"/>
      <c r="AX10" s="371"/>
      <c r="AY10" s="371"/>
      <c r="AZ10" s="371"/>
      <c r="BA10" s="371"/>
      <c r="BB10" s="371"/>
      <c r="BC10" s="371"/>
      <c r="BD10" s="371"/>
      <c r="BE10" s="371"/>
      <c r="BF10" s="371"/>
      <c r="BG10" s="371"/>
      <c r="BH10" s="371"/>
      <c r="BI10" s="371"/>
      <c r="BJ10" s="371"/>
      <c r="BK10" s="371"/>
      <c r="BL10" s="371"/>
      <c r="BM10" s="371"/>
      <c r="BN10" s="371"/>
      <c r="BO10" s="371"/>
      <c r="BP10" s="371"/>
      <c r="BQ10" s="371"/>
      <c r="BR10" s="371"/>
      <c r="BS10" s="371"/>
      <c r="BT10" s="371"/>
      <c r="BU10" s="371"/>
      <c r="BV10" s="371"/>
      <c r="BW10" s="371"/>
      <c r="BX10" s="371"/>
      <c r="BY10" s="371"/>
      <c r="BZ10" s="371"/>
      <c r="CA10" s="371"/>
      <c r="CB10" s="371"/>
      <c r="CC10" s="9"/>
      <c r="CD10" s="9"/>
      <c r="CE10" s="2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</row>
    <row r="11" spans="1:149" ht="14.25" customHeight="1">
      <c r="A11" s="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2"/>
      <c r="BZ11" s="2"/>
      <c r="CA11" s="2"/>
      <c r="CB11" s="2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</row>
    <row r="12" spans="2:149" ht="12.7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Q12" s="375" t="s">
        <v>83</v>
      </c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  <c r="AP12" s="376"/>
      <c r="AQ12" s="376"/>
      <c r="AR12" s="376"/>
      <c r="AS12" s="376"/>
      <c r="AT12" s="376"/>
      <c r="AU12" s="376"/>
      <c r="AV12" s="376"/>
      <c r="AW12" s="376"/>
      <c r="AX12" s="376"/>
      <c r="AY12" s="376"/>
      <c r="AZ12" s="376"/>
      <c r="BA12" s="376"/>
      <c r="BB12" s="376"/>
      <c r="BC12" s="376"/>
      <c r="BD12" s="376"/>
      <c r="BE12" s="376"/>
      <c r="BF12" s="377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386" t="s">
        <v>89</v>
      </c>
      <c r="BT12" s="386"/>
      <c r="BU12" s="386"/>
      <c r="BV12" s="386"/>
      <c r="BW12" s="386"/>
      <c r="BX12" s="386"/>
      <c r="BY12" s="386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</row>
    <row r="13" spans="1:149" ht="12.75" customHeight="1">
      <c r="A13" s="16"/>
      <c r="B13" s="13"/>
      <c r="C13" s="13"/>
      <c r="D13" s="13"/>
      <c r="E13" s="13"/>
      <c r="F13" s="13"/>
      <c r="G13" s="13"/>
      <c r="H13" s="13"/>
      <c r="I13" s="13"/>
      <c r="J13" s="13"/>
      <c r="K13" s="13"/>
      <c r="Q13" s="378" t="s">
        <v>84</v>
      </c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79"/>
      <c r="AM13" s="379"/>
      <c r="AN13" s="379"/>
      <c r="AO13" s="379"/>
      <c r="AP13" s="379"/>
      <c r="AQ13" s="379"/>
      <c r="AR13" s="379"/>
      <c r="AS13" s="379"/>
      <c r="AT13" s="379"/>
      <c r="AU13" s="379"/>
      <c r="AV13" s="379"/>
      <c r="AW13" s="379"/>
      <c r="AX13" s="379"/>
      <c r="AY13" s="379"/>
      <c r="AZ13" s="379"/>
      <c r="BA13" s="379"/>
      <c r="BB13" s="379"/>
      <c r="BC13" s="379"/>
      <c r="BD13" s="379"/>
      <c r="BE13" s="379"/>
      <c r="BF13" s="380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</row>
    <row r="14" spans="1:149" ht="12.75" customHeight="1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13"/>
      <c r="Q14" s="378" t="s">
        <v>85</v>
      </c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79"/>
      <c r="AL14" s="379"/>
      <c r="AM14" s="379"/>
      <c r="AN14" s="379"/>
      <c r="AO14" s="379"/>
      <c r="AP14" s="379"/>
      <c r="AQ14" s="379"/>
      <c r="AR14" s="379"/>
      <c r="AS14" s="379"/>
      <c r="AT14" s="379"/>
      <c r="AU14" s="379"/>
      <c r="AV14" s="379"/>
      <c r="AW14" s="379"/>
      <c r="AX14" s="379"/>
      <c r="AY14" s="379"/>
      <c r="AZ14" s="379"/>
      <c r="BA14" s="379"/>
      <c r="BB14" s="379"/>
      <c r="BC14" s="379"/>
      <c r="BD14" s="379"/>
      <c r="BE14" s="379"/>
      <c r="BF14" s="380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</row>
    <row r="15" spans="1:149" ht="12.75" customHeight="1">
      <c r="A15" s="4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7"/>
      <c r="Q15" s="381" t="s">
        <v>88</v>
      </c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3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</row>
    <row r="16" spans="1:149" ht="12.75" customHeight="1">
      <c r="A16" s="4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7"/>
      <c r="BZ16" s="17"/>
      <c r="CA16" s="17"/>
      <c r="CB16" s="17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</row>
    <row r="17" spans="1:149" ht="12.75" customHeight="1">
      <c r="A17" s="4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</row>
    <row r="18" spans="1:149" ht="7.5" customHeight="1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337" t="str">
        <f>IF(AY2&lt;&gt;"",AY2,"")</f>
        <v>BORGES</v>
      </c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13"/>
      <c r="AS18" s="13"/>
      <c r="AT18" s="13"/>
      <c r="AU18" s="13"/>
      <c r="AV18" s="339">
        <f>IF(AY3&lt;&gt;"",AY3,"")</f>
        <v>42064</v>
      </c>
      <c r="AW18" s="337"/>
      <c r="AX18" s="337"/>
      <c r="AY18" s="337"/>
      <c r="AZ18" s="337"/>
      <c r="BA18" s="337"/>
      <c r="BB18" s="337"/>
      <c r="BC18" s="337"/>
      <c r="BD18" s="337"/>
      <c r="BE18" s="337"/>
      <c r="BF18" s="337"/>
      <c r="BG18" s="337"/>
      <c r="BH18" s="337"/>
      <c r="BI18" s="337"/>
      <c r="BJ18" s="337"/>
      <c r="BK18" s="337"/>
      <c r="BL18" s="337"/>
      <c r="BM18" s="13"/>
      <c r="BN18" s="13"/>
      <c r="BO18" s="13"/>
      <c r="BP18" s="13"/>
      <c r="BQ18" s="13"/>
      <c r="BR18" s="368">
        <f>IF(BX3&lt;&gt;"",BX3,"")</f>
        <v>0.4166666666666667</v>
      </c>
      <c r="BS18" s="368"/>
      <c r="BT18" s="368"/>
      <c r="BU18" s="368"/>
      <c r="BV18" s="368"/>
      <c r="BW18" s="368"/>
      <c r="BX18" s="368"/>
      <c r="BY18" s="368"/>
      <c r="BZ18" s="1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</row>
    <row r="19" spans="1:149" ht="7.5" customHeight="1">
      <c r="A19" s="4"/>
      <c r="B19" s="267" t="s">
        <v>4</v>
      </c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  <c r="AR19" s="336" t="s">
        <v>5</v>
      </c>
      <c r="AS19" s="336"/>
      <c r="AT19" s="336"/>
      <c r="AU19" s="336"/>
      <c r="AV19" s="337"/>
      <c r="AW19" s="337"/>
      <c r="AX19" s="337"/>
      <c r="AY19" s="337"/>
      <c r="AZ19" s="337"/>
      <c r="BA19" s="337"/>
      <c r="BB19" s="337"/>
      <c r="BC19" s="337"/>
      <c r="BD19" s="337"/>
      <c r="BE19" s="337"/>
      <c r="BF19" s="337"/>
      <c r="BG19" s="337"/>
      <c r="BH19" s="337"/>
      <c r="BI19" s="337"/>
      <c r="BJ19" s="337"/>
      <c r="BK19" s="337"/>
      <c r="BL19" s="337"/>
      <c r="BN19" s="267" t="s">
        <v>6</v>
      </c>
      <c r="BO19" s="267"/>
      <c r="BP19" s="267"/>
      <c r="BQ19" s="13"/>
      <c r="BR19" s="368"/>
      <c r="BS19" s="368"/>
      <c r="BT19" s="368"/>
      <c r="BU19" s="368"/>
      <c r="BV19" s="368"/>
      <c r="BW19" s="368"/>
      <c r="BX19" s="368"/>
      <c r="BY19" s="368"/>
      <c r="BZ19" s="1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</row>
    <row r="20" spans="1:149" ht="7.5" customHeight="1">
      <c r="A20" s="4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6"/>
      <c r="AS20" s="336"/>
      <c r="AT20" s="336"/>
      <c r="AU20" s="336"/>
      <c r="AV20" s="338"/>
      <c r="AW20" s="338"/>
      <c r="AX20" s="338"/>
      <c r="AY20" s="338"/>
      <c r="AZ20" s="338"/>
      <c r="BA20" s="338"/>
      <c r="BB20" s="338"/>
      <c r="BC20" s="338"/>
      <c r="BD20" s="338"/>
      <c r="BE20" s="338"/>
      <c r="BF20" s="338"/>
      <c r="BG20" s="338"/>
      <c r="BH20" s="338"/>
      <c r="BI20" s="338"/>
      <c r="BJ20" s="338"/>
      <c r="BK20" s="338"/>
      <c r="BL20" s="338"/>
      <c r="BN20" s="267"/>
      <c r="BO20" s="267"/>
      <c r="BP20" s="267"/>
      <c r="BQ20" s="18"/>
      <c r="BR20" s="369"/>
      <c r="BS20" s="369"/>
      <c r="BT20" s="369"/>
      <c r="BU20" s="369"/>
      <c r="BV20" s="369"/>
      <c r="BW20" s="369"/>
      <c r="BX20" s="369"/>
      <c r="BY20" s="369"/>
      <c r="BZ20" s="1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</row>
    <row r="21" spans="1:149" ht="7.5" customHeight="1">
      <c r="A21" s="4"/>
      <c r="B21" s="13"/>
      <c r="C21" s="13"/>
      <c r="D21" s="13"/>
      <c r="E21" s="13"/>
      <c r="F21" s="13"/>
      <c r="G21" s="13"/>
      <c r="H21" s="13"/>
      <c r="I21" s="13"/>
      <c r="J21" s="337" t="str">
        <f>IF(AY4&lt;&gt;"",AY4,"")</f>
        <v>CAMPIONAT PROVINCIAL</v>
      </c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  <c r="AT21" s="337"/>
      <c r="AU21" s="341" t="s">
        <v>7</v>
      </c>
      <c r="AV21" s="341"/>
      <c r="AW21" s="341"/>
      <c r="AX21" s="341"/>
      <c r="AY21" s="341"/>
      <c r="AZ21" s="342">
        <f>IF(AY5&lt;&gt;"",AY5,"")</f>
        <v>1</v>
      </c>
      <c r="BA21" s="342"/>
      <c r="BB21" s="342"/>
      <c r="BC21" s="342"/>
      <c r="BD21" s="342"/>
      <c r="BE21" s="343" t="s">
        <v>8</v>
      </c>
      <c r="BF21" s="343"/>
      <c r="BG21" s="343"/>
      <c r="BH21" s="343"/>
      <c r="BI21" s="343"/>
      <c r="BJ21" s="320">
        <f>IF(BJ5&lt;&gt;"",BJ5,"")</f>
        <v>2</v>
      </c>
      <c r="BK21" s="320"/>
      <c r="BL21" s="320"/>
      <c r="BM21" s="320"/>
      <c r="BN21" s="320"/>
      <c r="BO21" s="341" t="s">
        <v>9</v>
      </c>
      <c r="BP21" s="341"/>
      <c r="BQ21" s="341"/>
      <c r="BR21" s="341"/>
      <c r="BS21" s="341"/>
      <c r="BT21" s="337" t="str">
        <f>IF(BU5&lt;&gt;"",BU5,"")</f>
        <v>7 . 8</v>
      </c>
      <c r="BU21" s="337"/>
      <c r="BV21" s="337"/>
      <c r="BW21" s="337"/>
      <c r="BX21" s="337"/>
      <c r="BY21" s="337"/>
      <c r="BZ21" s="1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</row>
    <row r="22" spans="1:149" ht="7.5" customHeight="1">
      <c r="A22" s="4"/>
      <c r="B22" s="267" t="s">
        <v>10</v>
      </c>
      <c r="C22" s="267"/>
      <c r="D22" s="267"/>
      <c r="E22" s="267"/>
      <c r="F22" s="267"/>
      <c r="G22" s="267"/>
      <c r="H22" s="267"/>
      <c r="I22" s="26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41"/>
      <c r="AV22" s="341"/>
      <c r="AW22" s="341"/>
      <c r="AX22" s="341"/>
      <c r="AY22" s="341"/>
      <c r="AZ22" s="320"/>
      <c r="BA22" s="320"/>
      <c r="BB22" s="320"/>
      <c r="BC22" s="320"/>
      <c r="BD22" s="320"/>
      <c r="BE22" s="341"/>
      <c r="BF22" s="341"/>
      <c r="BG22" s="341"/>
      <c r="BH22" s="341"/>
      <c r="BI22" s="341"/>
      <c r="BJ22" s="320"/>
      <c r="BK22" s="320"/>
      <c r="BL22" s="320"/>
      <c r="BM22" s="320"/>
      <c r="BN22" s="320"/>
      <c r="BO22" s="341"/>
      <c r="BP22" s="341"/>
      <c r="BQ22" s="341"/>
      <c r="BR22" s="341"/>
      <c r="BS22" s="341"/>
      <c r="BT22" s="337"/>
      <c r="BU22" s="337"/>
      <c r="BV22" s="337"/>
      <c r="BW22" s="337"/>
      <c r="BX22" s="337"/>
      <c r="BY22" s="337"/>
      <c r="BZ22" s="1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</row>
    <row r="23" spans="1:149" ht="7.5" customHeight="1">
      <c r="A23" s="4"/>
      <c r="B23" s="267"/>
      <c r="C23" s="267"/>
      <c r="D23" s="267"/>
      <c r="E23" s="267"/>
      <c r="F23" s="267"/>
      <c r="G23" s="267"/>
      <c r="H23" s="267"/>
      <c r="I23" s="267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41"/>
      <c r="AV23" s="341"/>
      <c r="AW23" s="341"/>
      <c r="AX23" s="341"/>
      <c r="AY23" s="341"/>
      <c r="AZ23" s="321"/>
      <c r="BA23" s="321"/>
      <c r="BB23" s="321"/>
      <c r="BC23" s="321"/>
      <c r="BD23" s="321"/>
      <c r="BE23" s="341"/>
      <c r="BF23" s="341"/>
      <c r="BG23" s="341"/>
      <c r="BH23" s="341"/>
      <c r="BI23" s="341"/>
      <c r="BJ23" s="321"/>
      <c r="BK23" s="321"/>
      <c r="BL23" s="321"/>
      <c r="BM23" s="321"/>
      <c r="BN23" s="340"/>
      <c r="BO23" s="341"/>
      <c r="BP23" s="341"/>
      <c r="BQ23" s="341"/>
      <c r="BR23" s="341"/>
      <c r="BS23" s="341"/>
      <c r="BT23" s="338"/>
      <c r="BU23" s="338"/>
      <c r="BV23" s="338"/>
      <c r="BW23" s="338"/>
      <c r="BX23" s="338"/>
      <c r="BY23" s="338"/>
      <c r="BZ23" s="1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</row>
    <row r="24" spans="1:149" ht="7.5" customHeight="1">
      <c r="A24" s="4"/>
      <c r="B24" s="13"/>
      <c r="C24" s="13"/>
      <c r="D24" s="13"/>
      <c r="E24" s="13"/>
      <c r="F24" s="13"/>
      <c r="G24" s="13"/>
      <c r="H24" s="13"/>
      <c r="I24" s="337" t="str">
        <f>IF(AY6&lt;&gt;"",AY6,"")</f>
        <v>Aleví</v>
      </c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13"/>
      <c r="AH24" s="13"/>
      <c r="AI24" s="13"/>
      <c r="AJ24" s="13"/>
      <c r="AK24" s="13"/>
      <c r="AL24" s="13"/>
      <c r="AM24" s="13"/>
      <c r="AN24" s="13"/>
      <c r="AO24" s="13"/>
      <c r="AP24" s="320" t="str">
        <f>IF(AY7&lt;&gt;"",AY7,"")</f>
        <v>Centre de Tecnificació</v>
      </c>
      <c r="AQ24" s="320"/>
      <c r="AR24" s="320"/>
      <c r="AS24" s="320"/>
      <c r="AT24" s="320"/>
      <c r="AU24" s="320"/>
      <c r="AV24" s="320"/>
      <c r="AW24" s="320"/>
      <c r="AX24" s="320"/>
      <c r="AY24" s="320"/>
      <c r="AZ24" s="320"/>
      <c r="BA24" s="320"/>
      <c r="BB24" s="320"/>
      <c r="BC24" s="320"/>
      <c r="BD24" s="320"/>
      <c r="BE24" s="320"/>
      <c r="BF24" s="320"/>
      <c r="BG24" s="320"/>
      <c r="BH24" s="320"/>
      <c r="BI24" s="320"/>
      <c r="BJ24" s="320"/>
      <c r="BK24" s="320"/>
      <c r="BL24" s="320"/>
      <c r="BM24" s="320"/>
      <c r="BN24" s="19"/>
      <c r="BO24" s="19"/>
      <c r="BP24" s="13"/>
      <c r="BQ24" s="13"/>
      <c r="BR24" s="13"/>
      <c r="BS24" s="340" t="str">
        <f>IF(AY8&lt;&gt;"",AY8,"")</f>
        <v>14/15</v>
      </c>
      <c r="BT24" s="340"/>
      <c r="BU24" s="340"/>
      <c r="BV24" s="340"/>
      <c r="BW24" s="340"/>
      <c r="BX24" s="340"/>
      <c r="BY24" s="340"/>
      <c r="BZ24" s="1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</row>
    <row r="25" spans="2:149" ht="7.5" customHeight="1">
      <c r="B25" s="267" t="s">
        <v>0</v>
      </c>
      <c r="C25" s="267"/>
      <c r="D25" s="267"/>
      <c r="E25" s="267"/>
      <c r="F25" s="267"/>
      <c r="G25" s="267"/>
      <c r="H25" s="26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13"/>
      <c r="AH25" s="267" t="s">
        <v>1</v>
      </c>
      <c r="AI25" s="267"/>
      <c r="AJ25" s="267"/>
      <c r="AK25" s="267"/>
      <c r="AL25" s="267"/>
      <c r="AM25" s="267"/>
      <c r="AN25" s="267"/>
      <c r="AO25" s="267"/>
      <c r="AP25" s="320"/>
      <c r="AQ25" s="320"/>
      <c r="AR25" s="320"/>
      <c r="AS25" s="320"/>
      <c r="AT25" s="320"/>
      <c r="AU25" s="320"/>
      <c r="AV25" s="320"/>
      <c r="AW25" s="320"/>
      <c r="AX25" s="320"/>
      <c r="AY25" s="320"/>
      <c r="AZ25" s="320"/>
      <c r="BA25" s="320"/>
      <c r="BB25" s="320"/>
      <c r="BC25" s="320"/>
      <c r="BD25" s="320"/>
      <c r="BE25" s="320"/>
      <c r="BF25" s="320"/>
      <c r="BG25" s="320"/>
      <c r="BH25" s="320"/>
      <c r="BI25" s="320"/>
      <c r="BJ25" s="320"/>
      <c r="BK25" s="320"/>
      <c r="BL25" s="320"/>
      <c r="BM25" s="320"/>
      <c r="BN25" s="336" t="s">
        <v>11</v>
      </c>
      <c r="BO25" s="336"/>
      <c r="BP25" s="336"/>
      <c r="BQ25" s="336"/>
      <c r="BR25" s="336"/>
      <c r="BS25" s="340"/>
      <c r="BT25" s="340"/>
      <c r="BU25" s="340"/>
      <c r="BV25" s="340"/>
      <c r="BW25" s="340"/>
      <c r="BX25" s="340"/>
      <c r="BY25" s="340"/>
      <c r="BZ25" s="18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</row>
    <row r="26" spans="2:149" ht="7.5" customHeight="1">
      <c r="B26" s="267"/>
      <c r="C26" s="267"/>
      <c r="D26" s="267"/>
      <c r="E26" s="267"/>
      <c r="F26" s="267"/>
      <c r="G26" s="267"/>
      <c r="H26" s="267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18"/>
      <c r="AH26" s="267"/>
      <c r="AI26" s="267"/>
      <c r="AJ26" s="267"/>
      <c r="AK26" s="267"/>
      <c r="AL26" s="267"/>
      <c r="AM26" s="267"/>
      <c r="AN26" s="267"/>
      <c r="AO26" s="267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1"/>
      <c r="BL26" s="321"/>
      <c r="BM26" s="321"/>
      <c r="BN26" s="336"/>
      <c r="BO26" s="336"/>
      <c r="BP26" s="336"/>
      <c r="BQ26" s="336"/>
      <c r="BR26" s="336"/>
      <c r="BS26" s="321"/>
      <c r="BT26" s="321"/>
      <c r="BU26" s="321"/>
      <c r="BV26" s="321"/>
      <c r="BW26" s="321"/>
      <c r="BX26" s="321"/>
      <c r="BY26" s="321"/>
      <c r="BZ26" s="18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</row>
    <row r="27" spans="2:149" ht="7.5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</row>
    <row r="28" spans="2:149" ht="7.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7"/>
      <c r="CB28" s="17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</row>
    <row r="29" spans="1:149" ht="7.5" customHeight="1">
      <c r="A29" s="20"/>
      <c r="B29" s="274">
        <v>1</v>
      </c>
      <c r="C29" s="275"/>
      <c r="D29" s="310" t="str">
        <f>IF(D3&lt;&gt;"",D3,"")</f>
        <v>Marc Miró</v>
      </c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1"/>
      <c r="V29" s="310" t="str">
        <f>IF(V3&lt;&gt;"",V3,"")</f>
        <v>CTT Mollerussa</v>
      </c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1"/>
      <c r="AN29" s="274">
        <v>4</v>
      </c>
      <c r="AO29" s="275"/>
      <c r="AP29" s="330" t="str">
        <f>IF(D6&lt;&gt;"",D6,"")</f>
        <v>Francisco Martínez</v>
      </c>
      <c r="AQ29" s="310"/>
      <c r="AR29" s="310"/>
      <c r="AS29" s="310"/>
      <c r="AT29" s="310"/>
      <c r="AU29" s="310"/>
      <c r="AV29" s="310"/>
      <c r="AW29" s="310"/>
      <c r="AX29" s="310"/>
      <c r="AY29" s="310"/>
      <c r="AZ29" s="310"/>
      <c r="BA29" s="310"/>
      <c r="BB29" s="310"/>
      <c r="BC29" s="310"/>
      <c r="BD29" s="310"/>
      <c r="BE29" s="310"/>
      <c r="BF29" s="310"/>
      <c r="BG29" s="331"/>
      <c r="BH29" s="310" t="str">
        <f>IF(V6&lt;&gt;"",V6,"")</f>
        <v>CTT Borges</v>
      </c>
      <c r="BI29" s="310"/>
      <c r="BJ29" s="310"/>
      <c r="BK29" s="310"/>
      <c r="BL29" s="310"/>
      <c r="BM29" s="310"/>
      <c r="BN29" s="310"/>
      <c r="BO29" s="310"/>
      <c r="BP29" s="310"/>
      <c r="BQ29" s="310"/>
      <c r="BR29" s="310"/>
      <c r="BS29" s="310"/>
      <c r="BT29" s="310"/>
      <c r="BU29" s="310"/>
      <c r="BV29" s="310"/>
      <c r="BW29" s="310"/>
      <c r="BX29" s="310"/>
      <c r="BY29" s="311"/>
      <c r="BZ29" s="1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</row>
    <row r="30" spans="1:149" ht="7.5" customHeight="1">
      <c r="A30" s="20"/>
      <c r="B30" s="276"/>
      <c r="C30" s="277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3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312"/>
      <c r="AL30" s="312"/>
      <c r="AM30" s="313"/>
      <c r="AN30" s="276"/>
      <c r="AO30" s="277"/>
      <c r="AP30" s="332"/>
      <c r="AQ30" s="312"/>
      <c r="AR30" s="312"/>
      <c r="AS30" s="312"/>
      <c r="AT30" s="312"/>
      <c r="AU30" s="312"/>
      <c r="AV30" s="312"/>
      <c r="AW30" s="312"/>
      <c r="AX30" s="312"/>
      <c r="AY30" s="312"/>
      <c r="AZ30" s="312"/>
      <c r="BA30" s="312"/>
      <c r="BB30" s="312"/>
      <c r="BC30" s="312"/>
      <c r="BD30" s="312"/>
      <c r="BE30" s="312"/>
      <c r="BF30" s="312"/>
      <c r="BG30" s="333"/>
      <c r="BH30" s="312"/>
      <c r="BI30" s="312"/>
      <c r="BJ30" s="312"/>
      <c r="BK30" s="312"/>
      <c r="BL30" s="312"/>
      <c r="BM30" s="312"/>
      <c r="BN30" s="312"/>
      <c r="BO30" s="312"/>
      <c r="BP30" s="312"/>
      <c r="BQ30" s="312"/>
      <c r="BR30" s="312"/>
      <c r="BS30" s="312"/>
      <c r="BT30" s="312"/>
      <c r="BU30" s="312"/>
      <c r="BV30" s="312"/>
      <c r="BW30" s="312"/>
      <c r="BX30" s="312"/>
      <c r="BY30" s="313"/>
      <c r="BZ30" s="1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</row>
    <row r="31" spans="1:149" ht="7.5" customHeight="1">
      <c r="A31" s="20"/>
      <c r="B31" s="278"/>
      <c r="C31" s="279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5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5"/>
      <c r="AN31" s="278"/>
      <c r="AO31" s="279"/>
      <c r="AP31" s="334"/>
      <c r="AQ31" s="314"/>
      <c r="AR31" s="314"/>
      <c r="AS31" s="314"/>
      <c r="AT31" s="314"/>
      <c r="AU31" s="314"/>
      <c r="AV31" s="314"/>
      <c r="AW31" s="314"/>
      <c r="AX31" s="314"/>
      <c r="AY31" s="314"/>
      <c r="AZ31" s="314"/>
      <c r="BA31" s="314"/>
      <c r="BB31" s="314"/>
      <c r="BC31" s="314"/>
      <c r="BD31" s="314"/>
      <c r="BE31" s="314"/>
      <c r="BF31" s="314"/>
      <c r="BG31" s="335"/>
      <c r="BH31" s="314"/>
      <c r="BI31" s="314"/>
      <c r="BJ31" s="314"/>
      <c r="BK31" s="314"/>
      <c r="BL31" s="314"/>
      <c r="BM31" s="314"/>
      <c r="BN31" s="314"/>
      <c r="BO31" s="314"/>
      <c r="BP31" s="314"/>
      <c r="BQ31" s="314"/>
      <c r="BR31" s="314"/>
      <c r="BS31" s="314"/>
      <c r="BT31" s="314"/>
      <c r="BU31" s="314"/>
      <c r="BV31" s="314"/>
      <c r="BW31" s="314"/>
      <c r="BX31" s="314"/>
      <c r="BY31" s="315"/>
      <c r="BZ31" s="1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</row>
    <row r="32" spans="1:149" ht="7.5" customHeight="1">
      <c r="A32" s="20"/>
      <c r="B32" s="274">
        <v>2</v>
      </c>
      <c r="C32" s="275"/>
      <c r="D32" s="310" t="str">
        <f>IF(D4&lt;&gt;"",D4,"")</f>
        <v>Quim Sànchez</v>
      </c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1"/>
      <c r="V32" s="310" t="str">
        <f>IF(V4&lt;&gt;"",V4,"")</f>
        <v>CTT Borges</v>
      </c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  <c r="AI32" s="310"/>
      <c r="AJ32" s="310"/>
      <c r="AK32" s="310"/>
      <c r="AL32" s="310"/>
      <c r="AM32" s="311"/>
      <c r="AN32" s="274">
        <v>5</v>
      </c>
      <c r="AO32" s="275"/>
      <c r="AP32" s="330" t="str">
        <f>IF(D7&lt;&gt;"",D7,"")</f>
        <v>Xavier Martínez</v>
      </c>
      <c r="AQ32" s="310"/>
      <c r="AR32" s="310"/>
      <c r="AS32" s="310"/>
      <c r="AT32" s="310"/>
      <c r="AU32" s="310"/>
      <c r="AV32" s="310"/>
      <c r="AW32" s="310"/>
      <c r="AX32" s="310"/>
      <c r="AY32" s="310"/>
      <c r="AZ32" s="310"/>
      <c r="BA32" s="310"/>
      <c r="BB32" s="310"/>
      <c r="BC32" s="310"/>
      <c r="BD32" s="310"/>
      <c r="BE32" s="310"/>
      <c r="BF32" s="310"/>
      <c r="BG32" s="331"/>
      <c r="BH32" s="310" t="str">
        <f>IF(V7&lt;&gt;"",V7,"")</f>
        <v>CTT Andorra la Vella</v>
      </c>
      <c r="BI32" s="310"/>
      <c r="BJ32" s="310"/>
      <c r="BK32" s="310"/>
      <c r="BL32" s="310"/>
      <c r="BM32" s="310"/>
      <c r="BN32" s="310"/>
      <c r="BO32" s="310"/>
      <c r="BP32" s="310"/>
      <c r="BQ32" s="310"/>
      <c r="BR32" s="310"/>
      <c r="BS32" s="310"/>
      <c r="BT32" s="310"/>
      <c r="BU32" s="310"/>
      <c r="BV32" s="310"/>
      <c r="BW32" s="310"/>
      <c r="BX32" s="310"/>
      <c r="BY32" s="311"/>
      <c r="BZ32" s="1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</row>
    <row r="33" spans="1:149" ht="7.5" customHeight="1">
      <c r="A33" s="20"/>
      <c r="B33" s="276"/>
      <c r="C33" s="277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3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2"/>
      <c r="AM33" s="313"/>
      <c r="AN33" s="276"/>
      <c r="AO33" s="277"/>
      <c r="AP33" s="332"/>
      <c r="AQ33" s="312"/>
      <c r="AR33" s="312"/>
      <c r="AS33" s="312"/>
      <c r="AT33" s="312"/>
      <c r="AU33" s="312"/>
      <c r="AV33" s="312"/>
      <c r="AW33" s="312"/>
      <c r="AX33" s="312"/>
      <c r="AY33" s="312"/>
      <c r="AZ33" s="312"/>
      <c r="BA33" s="312"/>
      <c r="BB33" s="312"/>
      <c r="BC33" s="312"/>
      <c r="BD33" s="312"/>
      <c r="BE33" s="312"/>
      <c r="BF33" s="312"/>
      <c r="BG33" s="333"/>
      <c r="BH33" s="312"/>
      <c r="BI33" s="312"/>
      <c r="BJ33" s="312"/>
      <c r="BK33" s="312"/>
      <c r="BL33" s="312"/>
      <c r="BM33" s="312"/>
      <c r="BN33" s="312"/>
      <c r="BO33" s="312"/>
      <c r="BP33" s="312"/>
      <c r="BQ33" s="312"/>
      <c r="BR33" s="312"/>
      <c r="BS33" s="312"/>
      <c r="BT33" s="312"/>
      <c r="BU33" s="312"/>
      <c r="BV33" s="312"/>
      <c r="BW33" s="312"/>
      <c r="BX33" s="312"/>
      <c r="BY33" s="313"/>
      <c r="BZ33" s="1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</row>
    <row r="34" spans="1:149" ht="7.5" customHeight="1">
      <c r="A34" s="20"/>
      <c r="B34" s="278"/>
      <c r="C34" s="279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5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5"/>
      <c r="AN34" s="278"/>
      <c r="AO34" s="279"/>
      <c r="AP34" s="33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4"/>
      <c r="BG34" s="335"/>
      <c r="BH34" s="314"/>
      <c r="BI34" s="314"/>
      <c r="BJ34" s="314"/>
      <c r="BK34" s="314"/>
      <c r="BL34" s="314"/>
      <c r="BM34" s="314"/>
      <c r="BN34" s="314"/>
      <c r="BO34" s="314"/>
      <c r="BP34" s="314"/>
      <c r="BQ34" s="314"/>
      <c r="BR34" s="314"/>
      <c r="BS34" s="314"/>
      <c r="BT34" s="314"/>
      <c r="BU34" s="314"/>
      <c r="BV34" s="314"/>
      <c r="BW34" s="314"/>
      <c r="BX34" s="314"/>
      <c r="BY34" s="315"/>
      <c r="BZ34" s="1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</row>
    <row r="35" spans="1:149" ht="7.5" customHeight="1">
      <c r="A35" s="20"/>
      <c r="B35" s="274">
        <v>3</v>
      </c>
      <c r="C35" s="275"/>
      <c r="D35" s="310" t="str">
        <f>IF(D5&lt;&gt;"",D5,"")</f>
        <v>Joel Rubio</v>
      </c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1"/>
      <c r="V35" s="310" t="str">
        <f>IF(V5&lt;&gt;"",V5,"")</f>
        <v>CTT Borges</v>
      </c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1"/>
      <c r="AN35" s="274">
        <v>6</v>
      </c>
      <c r="AO35" s="275"/>
      <c r="AP35" s="330">
        <f>IF(D8&lt;&gt;"",D8,"")</f>
      </c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0"/>
      <c r="BE35" s="310"/>
      <c r="BF35" s="310"/>
      <c r="BG35" s="331"/>
      <c r="BH35" s="310">
        <f>IF(V8&lt;&gt;"",V8,"")</f>
      </c>
      <c r="BI35" s="310"/>
      <c r="BJ35" s="310"/>
      <c r="BK35" s="310"/>
      <c r="BL35" s="310"/>
      <c r="BM35" s="310"/>
      <c r="BN35" s="310"/>
      <c r="BO35" s="310"/>
      <c r="BP35" s="310"/>
      <c r="BQ35" s="310"/>
      <c r="BR35" s="310"/>
      <c r="BS35" s="310"/>
      <c r="BT35" s="310"/>
      <c r="BU35" s="310"/>
      <c r="BV35" s="310"/>
      <c r="BW35" s="310"/>
      <c r="BX35" s="310"/>
      <c r="BY35" s="311"/>
      <c r="BZ35" s="1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</row>
    <row r="36" spans="1:149" ht="7.5" customHeight="1">
      <c r="A36" s="20"/>
      <c r="B36" s="276"/>
      <c r="C36" s="277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3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3"/>
      <c r="AN36" s="276"/>
      <c r="AO36" s="277"/>
      <c r="AP36" s="332"/>
      <c r="AQ36" s="312"/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2"/>
      <c r="BC36" s="312"/>
      <c r="BD36" s="312"/>
      <c r="BE36" s="312"/>
      <c r="BF36" s="312"/>
      <c r="BG36" s="333"/>
      <c r="BH36" s="312"/>
      <c r="BI36" s="312"/>
      <c r="BJ36" s="312"/>
      <c r="BK36" s="312"/>
      <c r="BL36" s="312"/>
      <c r="BM36" s="312"/>
      <c r="BN36" s="312"/>
      <c r="BO36" s="312"/>
      <c r="BP36" s="312"/>
      <c r="BQ36" s="312"/>
      <c r="BR36" s="312"/>
      <c r="BS36" s="312"/>
      <c r="BT36" s="312"/>
      <c r="BU36" s="312"/>
      <c r="BV36" s="312"/>
      <c r="BW36" s="312"/>
      <c r="BX36" s="312"/>
      <c r="BY36" s="313"/>
      <c r="BZ36" s="1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</row>
    <row r="37" spans="1:149" ht="7.5" customHeight="1">
      <c r="A37" s="20"/>
      <c r="B37" s="278"/>
      <c r="C37" s="279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5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5"/>
      <c r="AN37" s="278"/>
      <c r="AO37" s="279"/>
      <c r="AP37" s="334"/>
      <c r="AQ37" s="314"/>
      <c r="AR37" s="314"/>
      <c r="AS37" s="314"/>
      <c r="AT37" s="314"/>
      <c r="AU37" s="314"/>
      <c r="AV37" s="314"/>
      <c r="AW37" s="314"/>
      <c r="AX37" s="314"/>
      <c r="AY37" s="314"/>
      <c r="AZ37" s="314"/>
      <c r="BA37" s="314"/>
      <c r="BB37" s="314"/>
      <c r="BC37" s="314"/>
      <c r="BD37" s="314"/>
      <c r="BE37" s="314"/>
      <c r="BF37" s="314"/>
      <c r="BG37" s="335"/>
      <c r="BH37" s="314"/>
      <c r="BI37" s="314"/>
      <c r="BJ37" s="314"/>
      <c r="BK37" s="314"/>
      <c r="BL37" s="314"/>
      <c r="BM37" s="314"/>
      <c r="BN37" s="314"/>
      <c r="BO37" s="314"/>
      <c r="BP37" s="314"/>
      <c r="BQ37" s="314"/>
      <c r="BR37" s="314"/>
      <c r="BS37" s="314"/>
      <c r="BT37" s="314"/>
      <c r="BU37" s="314"/>
      <c r="BV37" s="314"/>
      <c r="BW37" s="314"/>
      <c r="BX37" s="314"/>
      <c r="BY37" s="315"/>
      <c r="BZ37" s="1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</row>
    <row r="38" spans="1:149" ht="7.5" customHeight="1">
      <c r="A38" s="20"/>
      <c r="AN38" s="18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</row>
    <row r="39" spans="2:149" ht="7.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</row>
    <row r="40" spans="2:149" ht="7.5" customHeight="1">
      <c r="B40" s="297" t="s">
        <v>42</v>
      </c>
      <c r="C40" s="298"/>
      <c r="D40" s="303"/>
      <c r="E40" s="297" t="s">
        <v>43</v>
      </c>
      <c r="F40" s="298"/>
      <c r="G40" s="303"/>
      <c r="H40" s="297" t="s">
        <v>44</v>
      </c>
      <c r="I40" s="298"/>
      <c r="J40" s="303"/>
      <c r="K40" s="297" t="s">
        <v>45</v>
      </c>
      <c r="L40" s="298"/>
      <c r="M40" s="298"/>
      <c r="N40" s="268" t="s">
        <v>53</v>
      </c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70"/>
      <c r="AF40" s="316" t="s">
        <v>12</v>
      </c>
      <c r="AG40" s="316"/>
      <c r="AH40" s="316"/>
      <c r="AI40" s="316"/>
      <c r="AJ40" s="316"/>
      <c r="AK40" s="328" t="s">
        <v>13</v>
      </c>
      <c r="AL40" s="328"/>
      <c r="AM40" s="328"/>
      <c r="AN40" s="328"/>
      <c r="AO40" s="328"/>
      <c r="AP40" s="328" t="s">
        <v>14</v>
      </c>
      <c r="AQ40" s="328"/>
      <c r="AR40" s="328"/>
      <c r="AS40" s="328"/>
      <c r="AT40" s="328"/>
      <c r="AU40" s="328" t="s">
        <v>15</v>
      </c>
      <c r="AV40" s="328"/>
      <c r="AW40" s="328"/>
      <c r="AX40" s="328"/>
      <c r="AY40" s="328"/>
      <c r="AZ40" s="328" t="s">
        <v>16</v>
      </c>
      <c r="BA40" s="328"/>
      <c r="BB40" s="328"/>
      <c r="BC40" s="328"/>
      <c r="BD40" s="328"/>
      <c r="BE40" s="322" t="s">
        <v>17</v>
      </c>
      <c r="BF40" s="316"/>
      <c r="BG40" s="316"/>
      <c r="BH40" s="316"/>
      <c r="BI40" s="316"/>
      <c r="BJ40" s="316"/>
      <c r="BK40" s="316"/>
      <c r="BL40" s="316"/>
      <c r="BM40" s="316"/>
      <c r="BN40" s="316"/>
      <c r="BO40" s="316"/>
      <c r="BP40" s="316"/>
      <c r="BQ40" s="316"/>
      <c r="BR40" s="316"/>
      <c r="BS40" s="316"/>
      <c r="BT40" s="323"/>
      <c r="BU40" s="322" t="s">
        <v>18</v>
      </c>
      <c r="BV40" s="316"/>
      <c r="BW40" s="316"/>
      <c r="BX40" s="316"/>
      <c r="BY40" s="32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</row>
    <row r="41" spans="2:149" ht="7.5" customHeight="1">
      <c r="B41" s="299"/>
      <c r="C41" s="300"/>
      <c r="D41" s="304"/>
      <c r="E41" s="299"/>
      <c r="F41" s="300"/>
      <c r="G41" s="304"/>
      <c r="H41" s="299"/>
      <c r="I41" s="300"/>
      <c r="J41" s="304"/>
      <c r="K41" s="299"/>
      <c r="L41" s="300"/>
      <c r="M41" s="300"/>
      <c r="N41" s="271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3"/>
      <c r="AF41" s="306"/>
      <c r="AG41" s="306"/>
      <c r="AH41" s="306"/>
      <c r="AI41" s="306"/>
      <c r="AJ41" s="306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29"/>
      <c r="BC41" s="329"/>
      <c r="BD41" s="329"/>
      <c r="BE41" s="324"/>
      <c r="BF41" s="306"/>
      <c r="BG41" s="306"/>
      <c r="BH41" s="306"/>
      <c r="BI41" s="306"/>
      <c r="BJ41" s="306"/>
      <c r="BK41" s="306"/>
      <c r="BL41" s="306"/>
      <c r="BM41" s="306"/>
      <c r="BN41" s="306"/>
      <c r="BO41" s="306"/>
      <c r="BP41" s="306"/>
      <c r="BQ41" s="306"/>
      <c r="BR41" s="306"/>
      <c r="BS41" s="306"/>
      <c r="BT41" s="325"/>
      <c r="BU41" s="324"/>
      <c r="BV41" s="306"/>
      <c r="BW41" s="306"/>
      <c r="BX41" s="306"/>
      <c r="BY41" s="325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</row>
    <row r="42" spans="2:149" ht="7.5" customHeight="1">
      <c r="B42" s="301"/>
      <c r="C42" s="302"/>
      <c r="D42" s="305"/>
      <c r="E42" s="301"/>
      <c r="F42" s="302"/>
      <c r="G42" s="305"/>
      <c r="H42" s="301"/>
      <c r="I42" s="302"/>
      <c r="J42" s="305"/>
      <c r="K42" s="301"/>
      <c r="L42" s="302"/>
      <c r="M42" s="302"/>
      <c r="N42" s="271" t="s">
        <v>54</v>
      </c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3"/>
      <c r="AF42" s="306" t="s">
        <v>19</v>
      </c>
      <c r="AG42" s="306"/>
      <c r="AH42" s="306"/>
      <c r="AI42" s="306"/>
      <c r="AJ42" s="307"/>
      <c r="AK42" s="306" t="s">
        <v>19</v>
      </c>
      <c r="AL42" s="306"/>
      <c r="AM42" s="306"/>
      <c r="AN42" s="306"/>
      <c r="AO42" s="307"/>
      <c r="AP42" s="306" t="s">
        <v>19</v>
      </c>
      <c r="AQ42" s="306"/>
      <c r="AR42" s="306"/>
      <c r="AS42" s="306"/>
      <c r="AT42" s="307"/>
      <c r="AU42" s="306" t="s">
        <v>19</v>
      </c>
      <c r="AV42" s="306"/>
      <c r="AW42" s="306"/>
      <c r="AX42" s="306"/>
      <c r="AY42" s="307"/>
      <c r="AZ42" s="306" t="s">
        <v>19</v>
      </c>
      <c r="BA42" s="306"/>
      <c r="BB42" s="306"/>
      <c r="BC42" s="306"/>
      <c r="BD42" s="307"/>
      <c r="BE42" s="324"/>
      <c r="BF42" s="306"/>
      <c r="BG42" s="306"/>
      <c r="BH42" s="306"/>
      <c r="BI42" s="306"/>
      <c r="BJ42" s="306"/>
      <c r="BK42" s="306"/>
      <c r="BL42" s="306"/>
      <c r="BM42" s="306"/>
      <c r="BN42" s="306"/>
      <c r="BO42" s="306"/>
      <c r="BP42" s="306"/>
      <c r="BQ42" s="306"/>
      <c r="BR42" s="306"/>
      <c r="BS42" s="306"/>
      <c r="BT42" s="325"/>
      <c r="BU42" s="324"/>
      <c r="BV42" s="306"/>
      <c r="BW42" s="306"/>
      <c r="BX42" s="306"/>
      <c r="BY42" s="325"/>
      <c r="BZ42" s="384" t="s">
        <v>87</v>
      </c>
      <c r="CA42" s="385"/>
      <c r="CB42" s="385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</row>
    <row r="43" spans="2:149" ht="7.5" customHeight="1">
      <c r="B43" s="289" t="s">
        <v>20</v>
      </c>
      <c r="C43" s="290"/>
      <c r="D43" s="290"/>
      <c r="E43" s="289" t="s">
        <v>20</v>
      </c>
      <c r="F43" s="290"/>
      <c r="G43" s="290"/>
      <c r="H43" s="289" t="s">
        <v>20</v>
      </c>
      <c r="I43" s="290"/>
      <c r="J43" s="290"/>
      <c r="K43" s="289" t="s">
        <v>20</v>
      </c>
      <c r="L43" s="290"/>
      <c r="M43" s="290"/>
      <c r="N43" s="291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3"/>
      <c r="AF43" s="308"/>
      <c r="AG43" s="308"/>
      <c r="AH43" s="308"/>
      <c r="AI43" s="308"/>
      <c r="AJ43" s="309"/>
      <c r="AK43" s="308"/>
      <c r="AL43" s="308"/>
      <c r="AM43" s="308"/>
      <c r="AN43" s="308"/>
      <c r="AO43" s="309"/>
      <c r="AP43" s="308"/>
      <c r="AQ43" s="308"/>
      <c r="AR43" s="308"/>
      <c r="AS43" s="308"/>
      <c r="AT43" s="309"/>
      <c r="AU43" s="308"/>
      <c r="AV43" s="308"/>
      <c r="AW43" s="308"/>
      <c r="AX43" s="308"/>
      <c r="AY43" s="309"/>
      <c r="AZ43" s="308"/>
      <c r="BA43" s="308"/>
      <c r="BB43" s="308"/>
      <c r="BC43" s="308"/>
      <c r="BD43" s="309"/>
      <c r="BE43" s="326"/>
      <c r="BF43" s="308"/>
      <c r="BG43" s="30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8"/>
      <c r="BS43" s="308"/>
      <c r="BT43" s="327"/>
      <c r="BU43" s="326"/>
      <c r="BV43" s="308"/>
      <c r="BW43" s="308"/>
      <c r="BX43" s="308"/>
      <c r="BY43" s="327"/>
      <c r="BZ43" s="384"/>
      <c r="CA43" s="385"/>
      <c r="CB43" s="385"/>
      <c r="CC43" s="3"/>
      <c r="CD43" s="21">
        <v>1</v>
      </c>
      <c r="CE43" s="21">
        <v>2</v>
      </c>
      <c r="CF43" s="21">
        <v>3</v>
      </c>
      <c r="CG43" s="21">
        <v>4</v>
      </c>
      <c r="CH43" s="21">
        <v>5</v>
      </c>
      <c r="CI43" s="21">
        <v>6</v>
      </c>
      <c r="CJ43" s="3"/>
      <c r="CK43" s="3"/>
      <c r="CL43" s="3"/>
      <c r="CM43" s="3"/>
      <c r="CN43" s="3"/>
      <c r="CO43" s="3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</row>
    <row r="44" spans="81:149" ht="7.5" customHeight="1"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</row>
    <row r="45" spans="2:149" ht="7.5" customHeight="1">
      <c r="B45" s="201" t="s">
        <v>21</v>
      </c>
      <c r="C45" s="202"/>
      <c r="D45" s="203"/>
      <c r="E45" s="201" t="s">
        <v>22</v>
      </c>
      <c r="F45" s="202"/>
      <c r="G45" s="203"/>
      <c r="H45" s="201" t="s">
        <v>23</v>
      </c>
      <c r="I45" s="202"/>
      <c r="J45" s="203"/>
      <c r="K45" s="201" t="s">
        <v>24</v>
      </c>
      <c r="L45" s="202"/>
      <c r="M45" s="203"/>
      <c r="N45" s="317" t="str">
        <f>IF(B2=6,D5,IF(B2=5,D3,IF(B2=4,D4,IF(B2=3,D3,""))))</f>
        <v>Marc Miró</v>
      </c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9"/>
      <c r="AF45" s="254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44" t="str">
        <f>IF(BZ45=""," ",IF(LEFT(BZ45,1)="3",N45,N47))</f>
        <v> </v>
      </c>
      <c r="BF45" s="245"/>
      <c r="BG45" s="245"/>
      <c r="BH45" s="245"/>
      <c r="BI45" s="245"/>
      <c r="BJ45" s="245"/>
      <c r="BK45" s="245"/>
      <c r="BL45" s="245"/>
      <c r="BM45" s="245"/>
      <c r="BN45" s="245"/>
      <c r="BO45" s="245"/>
      <c r="BP45" s="245"/>
      <c r="BQ45" s="245"/>
      <c r="BR45" s="245"/>
      <c r="BS45" s="245"/>
      <c r="BT45" s="246"/>
      <c r="BU45" s="238">
        <f>IF(BZ45="","",VLOOKUP(BZ45,result,2,FALSE))</f>
      </c>
      <c r="BV45" s="239"/>
      <c r="BW45" s="239"/>
      <c r="BX45" s="239"/>
      <c r="BY45" s="240"/>
      <c r="BZ45" s="229"/>
      <c r="CA45" s="230"/>
      <c r="CC45" s="3"/>
      <c r="CD45" s="22">
        <f>IF(BE45=D29,1,0)</f>
        <v>0</v>
      </c>
      <c r="CE45" s="22">
        <f>IF(BE45=D32,1,0)</f>
        <v>0</v>
      </c>
      <c r="CF45" s="22">
        <f>IF(BE45=D35,1,0)</f>
        <v>0</v>
      </c>
      <c r="CG45" s="22">
        <f>IF(BE45=AP29,1,0)</f>
        <v>0</v>
      </c>
      <c r="CH45" s="22">
        <f>IF(BE45=AP32,1,0)</f>
        <v>0</v>
      </c>
      <c r="CI45" s="22">
        <f>IF(BE45=AP35,1,0)</f>
        <v>0</v>
      </c>
      <c r="CJ45" s="23" t="s">
        <v>63</v>
      </c>
      <c r="CK45" s="24" t="s">
        <v>64</v>
      </c>
      <c r="CL45" s="23" t="s">
        <v>65</v>
      </c>
      <c r="CM45" s="3"/>
      <c r="CN45" s="3"/>
      <c r="CO45" s="3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</row>
    <row r="46" spans="2:149" ht="7.5" customHeight="1">
      <c r="B46" s="204"/>
      <c r="C46" s="205"/>
      <c r="D46" s="206"/>
      <c r="E46" s="204"/>
      <c r="F46" s="205"/>
      <c r="G46" s="206"/>
      <c r="H46" s="204"/>
      <c r="I46" s="205"/>
      <c r="J46" s="206"/>
      <c r="K46" s="204"/>
      <c r="L46" s="205"/>
      <c r="M46" s="206"/>
      <c r="N46" s="182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4"/>
      <c r="AF46" s="226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247"/>
      <c r="BF46" s="248"/>
      <c r="BG46" s="248"/>
      <c r="BH46" s="248"/>
      <c r="BI46" s="248"/>
      <c r="BJ46" s="248"/>
      <c r="BK46" s="248"/>
      <c r="BL46" s="248"/>
      <c r="BM46" s="248"/>
      <c r="BN46" s="248"/>
      <c r="BO46" s="248"/>
      <c r="BP46" s="248"/>
      <c r="BQ46" s="248"/>
      <c r="BR46" s="248"/>
      <c r="BS46" s="248"/>
      <c r="BT46" s="249"/>
      <c r="BU46" s="241"/>
      <c r="BV46" s="242"/>
      <c r="BW46" s="242"/>
      <c r="BX46" s="242"/>
      <c r="BY46" s="243"/>
      <c r="BZ46" s="229"/>
      <c r="CA46" s="230"/>
      <c r="CC46" s="3"/>
      <c r="CD46" s="25">
        <f>IF(CD47=D29,1,0)</f>
        <v>0</v>
      </c>
      <c r="CE46" s="25">
        <f>IF(CD47=D32,1,0)</f>
        <v>0</v>
      </c>
      <c r="CF46" s="25">
        <f>IF(CD47=D35,1,0)</f>
        <v>0</v>
      </c>
      <c r="CG46" s="25">
        <f>IF(CD47=AP29,1,0)</f>
        <v>0</v>
      </c>
      <c r="CH46" s="25">
        <f>IF(CD47=AP32,1,0)</f>
        <v>0</v>
      </c>
      <c r="CI46" s="25">
        <f>IF(CD47=AP35,1,0)</f>
        <v>0</v>
      </c>
      <c r="CJ46" s="23" t="s">
        <v>66</v>
      </c>
      <c r="CK46" s="24" t="s">
        <v>67</v>
      </c>
      <c r="CL46" s="23" t="s">
        <v>65</v>
      </c>
      <c r="CM46" s="3"/>
      <c r="CN46" s="3"/>
      <c r="CO46" s="3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</row>
    <row r="47" spans="1:149" ht="7.5" customHeight="1">
      <c r="A47" s="356" t="s">
        <v>55</v>
      </c>
      <c r="B47" s="282" t="s">
        <v>47</v>
      </c>
      <c r="C47" s="283"/>
      <c r="D47" s="284"/>
      <c r="E47" s="282" t="s">
        <v>48</v>
      </c>
      <c r="F47" s="283"/>
      <c r="G47" s="284"/>
      <c r="H47" s="282" t="s">
        <v>49</v>
      </c>
      <c r="I47" s="283"/>
      <c r="J47" s="284"/>
      <c r="K47" s="282" t="s">
        <v>50</v>
      </c>
      <c r="L47" s="283"/>
      <c r="M47" s="284"/>
      <c r="N47" s="207" t="str">
        <f>IF(B2=6,D7,IF(B2=5,D6,IF(B2=4,D5,IF(B2=3,D5,""))))</f>
        <v>Francisco Martínez</v>
      </c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9"/>
      <c r="AF47" s="226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247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8"/>
      <c r="BS47" s="248"/>
      <c r="BT47" s="249"/>
      <c r="BU47" s="241"/>
      <c r="BV47" s="242"/>
      <c r="BW47" s="242"/>
      <c r="BX47" s="242"/>
      <c r="BY47" s="243"/>
      <c r="BZ47" s="229"/>
      <c r="CA47" s="230"/>
      <c r="CC47" s="3"/>
      <c r="CD47" s="26" t="str">
        <f>IF(BZ45=""," ",IF(LEFT(BZ45,1)="3",N47,N45))</f>
        <v> </v>
      </c>
      <c r="CE47" s="27"/>
      <c r="CF47" s="27"/>
      <c r="CG47" s="27"/>
      <c r="CH47" s="28"/>
      <c r="CI47" s="28"/>
      <c r="CJ47" s="24" t="s">
        <v>68</v>
      </c>
      <c r="CK47" s="24" t="s">
        <v>69</v>
      </c>
      <c r="CL47" s="23" t="s">
        <v>65</v>
      </c>
      <c r="CM47" s="3"/>
      <c r="CN47" s="3"/>
      <c r="CO47" s="3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</row>
    <row r="48" spans="1:149" ht="7.5" customHeight="1">
      <c r="A48" s="357"/>
      <c r="B48" s="285"/>
      <c r="C48" s="286"/>
      <c r="D48" s="287"/>
      <c r="E48" s="285"/>
      <c r="F48" s="286"/>
      <c r="G48" s="287"/>
      <c r="H48" s="285"/>
      <c r="I48" s="286"/>
      <c r="J48" s="287"/>
      <c r="K48" s="285"/>
      <c r="L48" s="286"/>
      <c r="M48" s="287"/>
      <c r="N48" s="210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2"/>
      <c r="AF48" s="226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250"/>
      <c r="BF48" s="251"/>
      <c r="BG48" s="251"/>
      <c r="BH48" s="251"/>
      <c r="BI48" s="251"/>
      <c r="BJ48" s="251"/>
      <c r="BK48" s="251"/>
      <c r="BL48" s="251"/>
      <c r="BM48" s="251"/>
      <c r="BN48" s="251"/>
      <c r="BO48" s="251"/>
      <c r="BP48" s="251"/>
      <c r="BQ48" s="251"/>
      <c r="BR48" s="251"/>
      <c r="BS48" s="251"/>
      <c r="BT48" s="252"/>
      <c r="BU48" s="241"/>
      <c r="BV48" s="242"/>
      <c r="BW48" s="242"/>
      <c r="BX48" s="242"/>
      <c r="BY48" s="243"/>
      <c r="BZ48" s="229"/>
      <c r="CA48" s="230"/>
      <c r="CC48" s="3"/>
      <c r="CD48" s="28"/>
      <c r="CE48" s="28"/>
      <c r="CF48" s="28"/>
      <c r="CG48" s="28"/>
      <c r="CH48" s="28"/>
      <c r="CI48" s="28"/>
      <c r="CJ48" s="24" t="s">
        <v>71</v>
      </c>
      <c r="CK48" s="24" t="s">
        <v>70</v>
      </c>
      <c r="CL48" s="23" t="s">
        <v>65</v>
      </c>
      <c r="CM48" s="3"/>
      <c r="CN48" s="3"/>
      <c r="CO48" s="3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</row>
    <row r="49" spans="2:149" ht="7.5" customHeight="1">
      <c r="B49" s="204" t="s">
        <v>25</v>
      </c>
      <c r="C49" s="205"/>
      <c r="D49" s="206"/>
      <c r="E49" s="204" t="s">
        <v>23</v>
      </c>
      <c r="F49" s="205"/>
      <c r="G49" s="206"/>
      <c r="H49" s="204" t="s">
        <v>22</v>
      </c>
      <c r="I49" s="205"/>
      <c r="J49" s="206"/>
      <c r="K49" s="204" t="s">
        <v>23</v>
      </c>
      <c r="L49" s="205"/>
      <c r="M49" s="206"/>
      <c r="N49" s="294" t="str">
        <f>IF(B2=6,D4,IF(B2=5,D4,IF(B2=4,D3,IF(B2=3,D4,""))))</f>
        <v>Quim Sànchez</v>
      </c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6"/>
      <c r="AF49" s="224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58" t="str">
        <f>IF(BZ49=""," ",IF(LEFT(BZ49,1)="3",N49,N51))</f>
        <v> </v>
      </c>
      <c r="BF49" s="259"/>
      <c r="BG49" s="259"/>
      <c r="BH49" s="259"/>
      <c r="BI49" s="259"/>
      <c r="BJ49" s="259"/>
      <c r="BK49" s="259"/>
      <c r="BL49" s="259"/>
      <c r="BM49" s="259"/>
      <c r="BN49" s="259"/>
      <c r="BO49" s="259"/>
      <c r="BP49" s="259"/>
      <c r="BQ49" s="259"/>
      <c r="BR49" s="259"/>
      <c r="BS49" s="259"/>
      <c r="BT49" s="260"/>
      <c r="BU49" s="350">
        <f>IF(BZ49="","",VLOOKUP(BZ49,result,2,FALSE))</f>
      </c>
      <c r="BV49" s="351"/>
      <c r="BW49" s="351"/>
      <c r="BX49" s="351"/>
      <c r="BY49" s="352"/>
      <c r="BZ49" s="229"/>
      <c r="CA49" s="230"/>
      <c r="CC49" s="3"/>
      <c r="CD49" s="22">
        <f>IF(BE49=D29,1,0)</f>
        <v>0</v>
      </c>
      <c r="CE49" s="22">
        <f>IF(BE49=D32,1,0)</f>
        <v>0</v>
      </c>
      <c r="CF49" s="22">
        <f>IF(BE49=D35,1,0)</f>
        <v>0</v>
      </c>
      <c r="CG49" s="22">
        <f>IF(BE49=AP29,1,0)</f>
        <v>0</v>
      </c>
      <c r="CH49" s="22">
        <f>IF(BE49=AP32,1,0)</f>
        <v>0</v>
      </c>
      <c r="CI49" s="22">
        <f>IF(BE49=AP35,1,0)</f>
        <v>0</v>
      </c>
      <c r="CJ49" s="23" t="s">
        <v>72</v>
      </c>
      <c r="CK49" s="23" t="s">
        <v>73</v>
      </c>
      <c r="CL49" s="23" t="s">
        <v>74</v>
      </c>
      <c r="CM49" s="3"/>
      <c r="CN49" s="3"/>
      <c r="CO49" s="3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</row>
    <row r="50" spans="2:149" ht="7.5" customHeight="1">
      <c r="B50" s="204"/>
      <c r="C50" s="205"/>
      <c r="D50" s="206"/>
      <c r="E50" s="204"/>
      <c r="F50" s="205"/>
      <c r="G50" s="206"/>
      <c r="H50" s="204"/>
      <c r="I50" s="205"/>
      <c r="J50" s="206"/>
      <c r="K50" s="204"/>
      <c r="L50" s="205"/>
      <c r="M50" s="206"/>
      <c r="N50" s="182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4"/>
      <c r="AF50" s="226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247"/>
      <c r="BF50" s="248"/>
      <c r="BG50" s="248"/>
      <c r="BH50" s="248"/>
      <c r="BI50" s="248"/>
      <c r="BJ50" s="248"/>
      <c r="BK50" s="248"/>
      <c r="BL50" s="248"/>
      <c r="BM50" s="248"/>
      <c r="BN50" s="248"/>
      <c r="BO50" s="248"/>
      <c r="BP50" s="248"/>
      <c r="BQ50" s="248"/>
      <c r="BR50" s="248"/>
      <c r="BS50" s="248"/>
      <c r="BT50" s="249"/>
      <c r="BU50" s="241"/>
      <c r="BV50" s="242"/>
      <c r="BW50" s="242"/>
      <c r="BX50" s="242"/>
      <c r="BY50" s="243"/>
      <c r="BZ50" s="229"/>
      <c r="CA50" s="230"/>
      <c r="CC50" s="3"/>
      <c r="CD50" s="25">
        <f>IF(CD51=D29,1,0)</f>
        <v>0</v>
      </c>
      <c r="CE50" s="25">
        <f>IF(CD51=D32,1,0)</f>
        <v>0</v>
      </c>
      <c r="CF50" s="25">
        <f>IF(CD51=D35,1,0)</f>
        <v>0</v>
      </c>
      <c r="CG50" s="25">
        <f>IF(CD51=AP29,1,0)</f>
        <v>0</v>
      </c>
      <c r="CH50" s="25">
        <f>IF(CD51=AP32,1,0)</f>
        <v>0</v>
      </c>
      <c r="CI50" s="25">
        <f>IF(CD51=AP35,1,0)</f>
        <v>0</v>
      </c>
      <c r="CJ50" s="24" t="s">
        <v>75</v>
      </c>
      <c r="CK50" s="24" t="s">
        <v>76</v>
      </c>
      <c r="CL50" s="23" t="s">
        <v>74</v>
      </c>
      <c r="CM50" s="3"/>
      <c r="CN50" s="3"/>
      <c r="CO50" s="3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</row>
    <row r="51" spans="1:149" ht="7.5" customHeight="1">
      <c r="A51" s="356" t="s">
        <v>55</v>
      </c>
      <c r="B51" s="282" t="s">
        <v>48</v>
      </c>
      <c r="C51" s="283"/>
      <c r="D51" s="284"/>
      <c r="E51" s="282" t="s">
        <v>49</v>
      </c>
      <c r="F51" s="283"/>
      <c r="G51" s="284"/>
      <c r="H51" s="282" t="s">
        <v>50</v>
      </c>
      <c r="I51" s="283"/>
      <c r="J51" s="284"/>
      <c r="K51" s="282" t="s">
        <v>49</v>
      </c>
      <c r="L51" s="283"/>
      <c r="M51" s="284"/>
      <c r="N51" s="207" t="str">
        <f>IF(B2=6,D8,IF(B2=5,D5,IF(B2=4,D6,IF(B2=3,D5,""))))</f>
        <v>Joel Rubio</v>
      </c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9"/>
      <c r="AF51" s="226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247"/>
      <c r="BF51" s="248"/>
      <c r="BG51" s="248"/>
      <c r="BH51" s="248"/>
      <c r="BI51" s="248"/>
      <c r="BJ51" s="248"/>
      <c r="BK51" s="248"/>
      <c r="BL51" s="248"/>
      <c r="BM51" s="248"/>
      <c r="BN51" s="248"/>
      <c r="BO51" s="248"/>
      <c r="BP51" s="248"/>
      <c r="BQ51" s="248"/>
      <c r="BR51" s="248"/>
      <c r="BS51" s="248"/>
      <c r="BT51" s="249"/>
      <c r="BU51" s="241"/>
      <c r="BV51" s="242"/>
      <c r="BW51" s="242"/>
      <c r="BX51" s="242"/>
      <c r="BY51" s="243"/>
      <c r="BZ51" s="229"/>
      <c r="CA51" s="230"/>
      <c r="CC51" s="3"/>
      <c r="CD51" s="26" t="str">
        <f>IF(BZ49=""," ",IF(LEFT(BZ49,1)="3",N51,N49))</f>
        <v> </v>
      </c>
      <c r="CE51" s="27"/>
      <c r="CF51" s="27"/>
      <c r="CG51" s="27"/>
      <c r="CH51" s="28"/>
      <c r="CI51" s="28"/>
      <c r="CJ51" s="24" t="s">
        <v>77</v>
      </c>
      <c r="CK51" s="24" t="s">
        <v>78</v>
      </c>
      <c r="CL51" s="23" t="s">
        <v>74</v>
      </c>
      <c r="CM51" s="3"/>
      <c r="CN51" s="3"/>
      <c r="CO51" s="3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</row>
    <row r="52" spans="1:149" ht="7.5" customHeight="1">
      <c r="A52" s="357"/>
      <c r="B52" s="285"/>
      <c r="C52" s="286"/>
      <c r="D52" s="287"/>
      <c r="E52" s="285"/>
      <c r="F52" s="286"/>
      <c r="G52" s="287"/>
      <c r="H52" s="285"/>
      <c r="I52" s="286"/>
      <c r="J52" s="287"/>
      <c r="K52" s="285"/>
      <c r="L52" s="286"/>
      <c r="M52" s="287"/>
      <c r="N52" s="210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2"/>
      <c r="AF52" s="237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50"/>
      <c r="BF52" s="251"/>
      <c r="BG52" s="251"/>
      <c r="BH52" s="251"/>
      <c r="BI52" s="251"/>
      <c r="BJ52" s="251"/>
      <c r="BK52" s="251"/>
      <c r="BL52" s="251"/>
      <c r="BM52" s="251"/>
      <c r="BN52" s="251"/>
      <c r="BO52" s="251"/>
      <c r="BP52" s="251"/>
      <c r="BQ52" s="251"/>
      <c r="BR52" s="251"/>
      <c r="BS52" s="251"/>
      <c r="BT52" s="252"/>
      <c r="BU52" s="353"/>
      <c r="BV52" s="354"/>
      <c r="BW52" s="354"/>
      <c r="BX52" s="354"/>
      <c r="BY52" s="355"/>
      <c r="BZ52" s="229"/>
      <c r="CA52" s="230"/>
      <c r="CC52" s="3"/>
      <c r="CD52" s="28"/>
      <c r="CE52" s="28"/>
      <c r="CF52" s="28"/>
      <c r="CG52" s="28"/>
      <c r="CH52" s="28"/>
      <c r="CI52" s="28"/>
      <c r="CJ52" s="24" t="s">
        <v>79</v>
      </c>
      <c r="CK52" s="24" t="s">
        <v>80</v>
      </c>
      <c r="CL52" s="23" t="s">
        <v>74</v>
      </c>
      <c r="CM52" s="3"/>
      <c r="CN52" s="3"/>
      <c r="CO52" s="3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</row>
    <row r="53" spans="2:149" ht="7.5" customHeight="1">
      <c r="B53" s="204" t="s">
        <v>22</v>
      </c>
      <c r="C53" s="205"/>
      <c r="D53" s="206"/>
      <c r="E53" s="204" t="s">
        <v>26</v>
      </c>
      <c r="F53" s="205"/>
      <c r="G53" s="206"/>
      <c r="H53" s="204" t="s">
        <v>27</v>
      </c>
      <c r="I53" s="205"/>
      <c r="J53" s="206"/>
      <c r="K53" s="204" t="s">
        <v>28</v>
      </c>
      <c r="L53" s="205"/>
      <c r="M53" s="206"/>
      <c r="N53" s="182" t="str">
        <f>IF(B2=6,D3,IF(B2=5,D6,IF(B2=4,D4,IF(B2=3,D3,""))))</f>
        <v>Francisco Martínez</v>
      </c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4"/>
      <c r="AF53" s="224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47" t="str">
        <f>IF(BZ53=""," ",IF(LEFT(BZ53,1)="3",N53,N55))</f>
        <v> </v>
      </c>
      <c r="BF53" s="248"/>
      <c r="BG53" s="248"/>
      <c r="BH53" s="248"/>
      <c r="BI53" s="248"/>
      <c r="BJ53" s="248"/>
      <c r="BK53" s="248"/>
      <c r="BL53" s="248"/>
      <c r="BM53" s="248"/>
      <c r="BN53" s="248"/>
      <c r="BO53" s="248"/>
      <c r="BP53" s="248"/>
      <c r="BQ53" s="248"/>
      <c r="BR53" s="248"/>
      <c r="BS53" s="248"/>
      <c r="BT53" s="249"/>
      <c r="BU53" s="241">
        <f>IF(BZ53="","",VLOOKUP(BZ53,result,2,FALSE))</f>
      </c>
      <c r="BV53" s="242"/>
      <c r="BW53" s="242"/>
      <c r="BX53" s="242"/>
      <c r="BY53" s="243"/>
      <c r="BZ53" s="229"/>
      <c r="CA53" s="230"/>
      <c r="CC53" s="3"/>
      <c r="CD53" s="22">
        <f>IF(BE53=D29,1,0)</f>
        <v>0</v>
      </c>
      <c r="CE53" s="22">
        <f>IF(BE53=D32,1,0)</f>
        <v>0</v>
      </c>
      <c r="CF53" s="22">
        <f>IF(BE53=D35,1,0)</f>
        <v>0</v>
      </c>
      <c r="CG53" s="22">
        <f>IF(BE53=AP29,1,0)</f>
        <v>0</v>
      </c>
      <c r="CH53" s="22">
        <f>IF(BE53=AP32,1,0)</f>
        <v>0</v>
      </c>
      <c r="CI53" s="22">
        <f>IF(BE53=AP35,1,0)</f>
        <v>0</v>
      </c>
      <c r="CJ53" s="23"/>
      <c r="CK53" s="23" t="s">
        <v>81</v>
      </c>
      <c r="CL53" s="23" t="s">
        <v>81</v>
      </c>
      <c r="CM53" s="3"/>
      <c r="CN53" s="3"/>
      <c r="CO53" s="3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</row>
    <row r="54" spans="2:149" ht="7.5" customHeight="1">
      <c r="B54" s="204"/>
      <c r="C54" s="205"/>
      <c r="D54" s="206"/>
      <c r="E54" s="204"/>
      <c r="F54" s="205"/>
      <c r="G54" s="206"/>
      <c r="H54" s="204"/>
      <c r="I54" s="205"/>
      <c r="J54" s="206"/>
      <c r="K54" s="204"/>
      <c r="L54" s="205"/>
      <c r="M54" s="206"/>
      <c r="N54" s="182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4"/>
      <c r="AF54" s="226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247"/>
      <c r="BF54" s="248"/>
      <c r="BG54" s="248"/>
      <c r="BH54" s="248"/>
      <c r="BI54" s="248"/>
      <c r="BJ54" s="248"/>
      <c r="BK54" s="248"/>
      <c r="BL54" s="248"/>
      <c r="BM54" s="248"/>
      <c r="BN54" s="248"/>
      <c r="BO54" s="248"/>
      <c r="BP54" s="248"/>
      <c r="BQ54" s="248"/>
      <c r="BR54" s="248"/>
      <c r="BS54" s="248"/>
      <c r="BT54" s="249"/>
      <c r="BU54" s="241"/>
      <c r="BV54" s="242"/>
      <c r="BW54" s="242"/>
      <c r="BX54" s="242"/>
      <c r="BY54" s="243"/>
      <c r="BZ54" s="229"/>
      <c r="CA54" s="230"/>
      <c r="CC54" s="3"/>
      <c r="CD54" s="25">
        <f>IF(CD55=D29,1,0)</f>
        <v>0</v>
      </c>
      <c r="CE54" s="25">
        <f>IF(CD55=D32,1,0)</f>
        <v>0</v>
      </c>
      <c r="CF54" s="25">
        <f>IF(CD55=D35,1,0)</f>
        <v>0</v>
      </c>
      <c r="CG54" s="25">
        <f>IF(CD55=AP29,1,0)</f>
        <v>0</v>
      </c>
      <c r="CH54" s="25">
        <f>IF(CD55=AP32,1,0)</f>
        <v>0</v>
      </c>
      <c r="CI54" s="25">
        <f>IF(CD55=AP35,1,0)</f>
        <v>0</v>
      </c>
      <c r="CJ54" s="3"/>
      <c r="CK54" s="3"/>
      <c r="CL54" s="3"/>
      <c r="CM54" s="3"/>
      <c r="CN54" s="3"/>
      <c r="CO54" s="3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</row>
    <row r="55" spans="1:149" ht="7.5" customHeight="1">
      <c r="A55" s="356" t="s">
        <v>55</v>
      </c>
      <c r="B55" s="282" t="s">
        <v>51</v>
      </c>
      <c r="C55" s="283"/>
      <c r="D55" s="284"/>
      <c r="E55" s="282" t="s">
        <v>50</v>
      </c>
      <c r="F55" s="283"/>
      <c r="G55" s="284"/>
      <c r="H55" s="282" t="s">
        <v>52</v>
      </c>
      <c r="I55" s="283"/>
      <c r="J55" s="284"/>
      <c r="K55" s="282" t="s">
        <v>52</v>
      </c>
      <c r="L55" s="283"/>
      <c r="M55" s="284"/>
      <c r="N55" s="207" t="str">
        <f>IF(B2=6,D6,IF(B2=5,D7,IF(B2=4,D6,IF(B2=3,D4,""))))</f>
        <v>Xavier Martínez</v>
      </c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9"/>
      <c r="AF55" s="226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247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8"/>
      <c r="BS55" s="248"/>
      <c r="BT55" s="249"/>
      <c r="BU55" s="241"/>
      <c r="BV55" s="242"/>
      <c r="BW55" s="242"/>
      <c r="BX55" s="242"/>
      <c r="BY55" s="243"/>
      <c r="BZ55" s="229"/>
      <c r="CA55" s="230"/>
      <c r="CC55" s="3"/>
      <c r="CD55" s="26" t="str">
        <f>IF(BZ53=""," ",IF(LEFT(BZ53,1)="3",N55,N53))</f>
        <v> </v>
      </c>
      <c r="CE55" s="27"/>
      <c r="CF55" s="27"/>
      <c r="CG55" s="27"/>
      <c r="CH55" s="28"/>
      <c r="CI55" s="28"/>
      <c r="CJ55" s="3"/>
      <c r="CK55" s="3"/>
      <c r="CL55" s="3"/>
      <c r="CM55" s="3"/>
      <c r="CN55" s="3"/>
      <c r="CO55" s="3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</row>
    <row r="56" spans="1:149" ht="7.5" customHeight="1">
      <c r="A56" s="357"/>
      <c r="B56" s="358"/>
      <c r="C56" s="359"/>
      <c r="D56" s="360"/>
      <c r="E56" s="358"/>
      <c r="F56" s="359"/>
      <c r="G56" s="360"/>
      <c r="H56" s="358"/>
      <c r="I56" s="359"/>
      <c r="J56" s="360"/>
      <c r="K56" s="285"/>
      <c r="L56" s="286"/>
      <c r="M56" s="287"/>
      <c r="N56" s="255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7"/>
      <c r="AF56" s="226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250"/>
      <c r="BF56" s="251"/>
      <c r="BG56" s="251"/>
      <c r="BH56" s="251"/>
      <c r="BI56" s="251"/>
      <c r="BJ56" s="251"/>
      <c r="BK56" s="251"/>
      <c r="BL56" s="251"/>
      <c r="BM56" s="251"/>
      <c r="BN56" s="251"/>
      <c r="BO56" s="251"/>
      <c r="BP56" s="251"/>
      <c r="BQ56" s="251"/>
      <c r="BR56" s="251"/>
      <c r="BS56" s="251"/>
      <c r="BT56" s="252"/>
      <c r="BU56" s="241"/>
      <c r="BV56" s="242"/>
      <c r="BW56" s="242"/>
      <c r="BX56" s="242"/>
      <c r="BY56" s="243"/>
      <c r="BZ56" s="229"/>
      <c r="CA56" s="230"/>
      <c r="CC56" s="3"/>
      <c r="CD56" s="28"/>
      <c r="CE56" s="28"/>
      <c r="CF56" s="28"/>
      <c r="CG56" s="28"/>
      <c r="CH56" s="28"/>
      <c r="CI56" s="28"/>
      <c r="CJ56" s="3"/>
      <c r="CK56" s="3"/>
      <c r="CL56" s="3"/>
      <c r="CM56" s="3"/>
      <c r="CN56" s="3"/>
      <c r="CO56" s="3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</row>
    <row r="57" spans="2:149" ht="7.5" customHeight="1">
      <c r="B57" s="204" t="s">
        <v>29</v>
      </c>
      <c r="C57" s="205"/>
      <c r="D57" s="206"/>
      <c r="E57" s="204" t="s">
        <v>24</v>
      </c>
      <c r="F57" s="205"/>
      <c r="G57" s="206"/>
      <c r="H57" s="204" t="s">
        <v>24</v>
      </c>
      <c r="I57" s="205"/>
      <c r="J57" s="206"/>
      <c r="K57" s="261"/>
      <c r="L57" s="262"/>
      <c r="M57" s="288"/>
      <c r="N57" s="182" t="str">
        <f>IF(B2=6,D4,IF(B2=5,D3,IF(B2=4,D3,IF(B2=3,"",""))))</f>
        <v>Marc Miró</v>
      </c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4"/>
      <c r="AF57" s="254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3"/>
      <c r="AY57" s="253"/>
      <c r="AZ57" s="253"/>
      <c r="BA57" s="253"/>
      <c r="BB57" s="253"/>
      <c r="BC57" s="253"/>
      <c r="BD57" s="253"/>
      <c r="BE57" s="244" t="str">
        <f>IF(BZ57=""," ",IF(LEFT(BZ57,1)="3",N57,N59))</f>
        <v> </v>
      </c>
      <c r="BF57" s="245"/>
      <c r="BG57" s="245"/>
      <c r="BH57" s="245"/>
      <c r="BI57" s="245"/>
      <c r="BJ57" s="245"/>
      <c r="BK57" s="245"/>
      <c r="BL57" s="245"/>
      <c r="BM57" s="245"/>
      <c r="BN57" s="245"/>
      <c r="BO57" s="245"/>
      <c r="BP57" s="245"/>
      <c r="BQ57" s="245"/>
      <c r="BR57" s="245"/>
      <c r="BS57" s="245"/>
      <c r="BT57" s="246"/>
      <c r="BU57" s="238">
        <f>IF(BZ57="","",VLOOKUP(BZ57,result,2,FALSE))</f>
      </c>
      <c r="BV57" s="239"/>
      <c r="BW57" s="239"/>
      <c r="BX57" s="239"/>
      <c r="BY57" s="240"/>
      <c r="BZ57" s="229"/>
      <c r="CA57" s="230"/>
      <c r="CC57" s="3"/>
      <c r="CD57" s="22">
        <f>IF(BE57=D29,1,0)</f>
        <v>0</v>
      </c>
      <c r="CE57" s="22">
        <f>IF(BE57=D32,1,0)</f>
        <v>0</v>
      </c>
      <c r="CF57" s="22">
        <f>IF(BE57=D35,1,0)</f>
        <v>0</v>
      </c>
      <c r="CG57" s="22">
        <f>IF(BE57=AP29,1,0)</f>
        <v>0</v>
      </c>
      <c r="CH57" s="22">
        <f>IF(BE57=AP32,1,0)</f>
        <v>0</v>
      </c>
      <c r="CI57" s="22">
        <f>IF(BE57=AP35,1,0)</f>
        <v>0</v>
      </c>
      <c r="CJ57" s="3"/>
      <c r="CK57" s="3"/>
      <c r="CL57" s="3"/>
      <c r="CM57" s="3"/>
      <c r="CN57" s="3"/>
      <c r="CO57" s="3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</row>
    <row r="58" spans="2:149" ht="7.5" customHeight="1">
      <c r="B58" s="204"/>
      <c r="C58" s="205"/>
      <c r="D58" s="206"/>
      <c r="E58" s="204"/>
      <c r="F58" s="205"/>
      <c r="G58" s="206"/>
      <c r="H58" s="204"/>
      <c r="I58" s="205"/>
      <c r="J58" s="206"/>
      <c r="K58" s="176"/>
      <c r="L58" s="177"/>
      <c r="M58" s="178"/>
      <c r="N58" s="182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4"/>
      <c r="AF58" s="226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247"/>
      <c r="BF58" s="248"/>
      <c r="BG58" s="248"/>
      <c r="BH58" s="248"/>
      <c r="BI58" s="248"/>
      <c r="BJ58" s="248"/>
      <c r="BK58" s="248"/>
      <c r="BL58" s="248"/>
      <c r="BM58" s="248"/>
      <c r="BN58" s="248"/>
      <c r="BO58" s="248"/>
      <c r="BP58" s="248"/>
      <c r="BQ58" s="248"/>
      <c r="BR58" s="248"/>
      <c r="BS58" s="248"/>
      <c r="BT58" s="249"/>
      <c r="BU58" s="241"/>
      <c r="BV58" s="242"/>
      <c r="BW58" s="242"/>
      <c r="BX58" s="242"/>
      <c r="BY58" s="243"/>
      <c r="BZ58" s="229"/>
      <c r="CA58" s="230"/>
      <c r="CC58" s="3"/>
      <c r="CD58" s="25">
        <f>IF(CD59=D29,1,0)</f>
        <v>0</v>
      </c>
      <c r="CE58" s="25">
        <f>IF(CD59=D32,1,0)</f>
        <v>0</v>
      </c>
      <c r="CF58" s="25">
        <f>IF(CD59=D35,1,0)</f>
        <v>0</v>
      </c>
      <c r="CG58" s="25">
        <f>IF(CD59=AP29,1,0)</f>
        <v>0</v>
      </c>
      <c r="CH58" s="25">
        <f>IF(CD59=AP32,1,0)</f>
        <v>0</v>
      </c>
      <c r="CI58" s="25">
        <f>IF(CD59=AP35,1,0)</f>
        <v>0</v>
      </c>
      <c r="CJ58" s="3"/>
      <c r="CK58" s="3"/>
      <c r="CL58" s="3"/>
      <c r="CM58" s="3"/>
      <c r="CN58" s="3"/>
      <c r="CO58" s="3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</row>
    <row r="59" spans="1:149" ht="7.5" customHeight="1">
      <c r="A59" s="356" t="s">
        <v>55</v>
      </c>
      <c r="B59" s="282" t="s">
        <v>49</v>
      </c>
      <c r="C59" s="283"/>
      <c r="D59" s="284"/>
      <c r="E59" s="282" t="s">
        <v>47</v>
      </c>
      <c r="F59" s="283"/>
      <c r="G59" s="284"/>
      <c r="H59" s="282" t="s">
        <v>47</v>
      </c>
      <c r="I59" s="283"/>
      <c r="J59" s="284"/>
      <c r="K59" s="176"/>
      <c r="L59" s="177"/>
      <c r="M59" s="178"/>
      <c r="N59" s="207" t="str">
        <f>IF(B2=6,D7,IF(B2=5,D5,IF(B2=4,D5,IF(B2=3,"",""))))</f>
        <v>Joel Rubio</v>
      </c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9"/>
      <c r="AF59" s="226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247"/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9"/>
      <c r="BU59" s="241"/>
      <c r="BV59" s="242"/>
      <c r="BW59" s="242"/>
      <c r="BX59" s="242"/>
      <c r="BY59" s="243"/>
      <c r="BZ59" s="229"/>
      <c r="CA59" s="230"/>
      <c r="CC59" s="3"/>
      <c r="CD59" s="26" t="str">
        <f>IF(BZ57=""," ",IF(LEFT(BZ57,1)="3",N59,N57))</f>
        <v> </v>
      </c>
      <c r="CE59" s="27"/>
      <c r="CF59" s="27"/>
      <c r="CG59" s="27"/>
      <c r="CH59" s="28"/>
      <c r="CI59" s="28"/>
      <c r="CJ59" s="3"/>
      <c r="CK59" s="3"/>
      <c r="CL59" s="3"/>
      <c r="CM59" s="3"/>
      <c r="CN59" s="3"/>
      <c r="CO59" s="3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</row>
    <row r="60" spans="1:149" ht="7.5" customHeight="1">
      <c r="A60" s="357"/>
      <c r="B60" s="285"/>
      <c r="C60" s="286"/>
      <c r="D60" s="287"/>
      <c r="E60" s="285"/>
      <c r="F60" s="286"/>
      <c r="G60" s="287"/>
      <c r="H60" s="285"/>
      <c r="I60" s="286"/>
      <c r="J60" s="287"/>
      <c r="K60" s="215"/>
      <c r="L60" s="216"/>
      <c r="M60" s="223"/>
      <c r="N60" s="210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2"/>
      <c r="AF60" s="237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1"/>
      <c r="AU60" s="231"/>
      <c r="AV60" s="231"/>
      <c r="AW60" s="231"/>
      <c r="AX60" s="231"/>
      <c r="AY60" s="231"/>
      <c r="AZ60" s="231"/>
      <c r="BA60" s="231"/>
      <c r="BB60" s="231"/>
      <c r="BC60" s="231"/>
      <c r="BD60" s="231"/>
      <c r="BE60" s="250"/>
      <c r="BF60" s="251"/>
      <c r="BG60" s="251"/>
      <c r="BH60" s="251"/>
      <c r="BI60" s="251"/>
      <c r="BJ60" s="251"/>
      <c r="BK60" s="251"/>
      <c r="BL60" s="251"/>
      <c r="BM60" s="251"/>
      <c r="BN60" s="251"/>
      <c r="BO60" s="251"/>
      <c r="BP60" s="251"/>
      <c r="BQ60" s="251"/>
      <c r="BR60" s="251"/>
      <c r="BS60" s="251"/>
      <c r="BT60" s="252"/>
      <c r="BU60" s="241"/>
      <c r="BV60" s="242"/>
      <c r="BW60" s="242"/>
      <c r="BX60" s="242"/>
      <c r="BY60" s="243"/>
      <c r="BZ60" s="229"/>
      <c r="CA60" s="230"/>
      <c r="CC60" s="3"/>
      <c r="CD60" s="28"/>
      <c r="CE60" s="28"/>
      <c r="CF60" s="28"/>
      <c r="CG60" s="28"/>
      <c r="CH60" s="28"/>
      <c r="CI60" s="28"/>
      <c r="CJ60" s="3"/>
      <c r="CK60" s="3"/>
      <c r="CL60" s="3"/>
      <c r="CM60" s="3"/>
      <c r="CN60" s="3"/>
      <c r="CO60" s="3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</row>
    <row r="61" spans="2:149" ht="7.5" customHeight="1">
      <c r="B61" s="204" t="s">
        <v>30</v>
      </c>
      <c r="C61" s="205"/>
      <c r="D61" s="206"/>
      <c r="E61" s="204" t="s">
        <v>29</v>
      </c>
      <c r="F61" s="205"/>
      <c r="G61" s="206"/>
      <c r="H61" s="204" t="s">
        <v>30</v>
      </c>
      <c r="I61" s="205"/>
      <c r="J61" s="206"/>
      <c r="K61" s="173"/>
      <c r="L61" s="174"/>
      <c r="M61" s="175"/>
      <c r="N61" s="182" t="str">
        <f>IF(B2=6,D5,IF(B2=5,D4,IF(B2=4,D5,IF(B2=3,"",""))))</f>
        <v>Quim Sànchez</v>
      </c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4"/>
      <c r="AF61" s="224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  <c r="BC61" s="225"/>
      <c r="BD61" s="225"/>
      <c r="BE61" s="258" t="str">
        <f>IF(BZ61=""," ",IF(LEFT(BZ61,1)="3",N61,N63))</f>
        <v> </v>
      </c>
      <c r="BF61" s="259"/>
      <c r="BG61" s="259"/>
      <c r="BH61" s="259"/>
      <c r="BI61" s="259"/>
      <c r="BJ61" s="259"/>
      <c r="BK61" s="259"/>
      <c r="BL61" s="259"/>
      <c r="BM61" s="259"/>
      <c r="BN61" s="259"/>
      <c r="BO61" s="259"/>
      <c r="BP61" s="259"/>
      <c r="BQ61" s="259"/>
      <c r="BR61" s="259"/>
      <c r="BS61" s="259"/>
      <c r="BT61" s="260"/>
      <c r="BU61" s="350">
        <f>IF(BZ61="","",VLOOKUP(BZ61,result,2,FALSE))</f>
      </c>
      <c r="BV61" s="351"/>
      <c r="BW61" s="351"/>
      <c r="BX61" s="351"/>
      <c r="BY61" s="352"/>
      <c r="BZ61" s="229"/>
      <c r="CA61" s="230"/>
      <c r="CC61" s="3"/>
      <c r="CD61" s="22">
        <f>IF(BE61=D29,1,0)</f>
        <v>0</v>
      </c>
      <c r="CE61" s="22">
        <f>IF(BE61=D32,1,0)</f>
        <v>0</v>
      </c>
      <c r="CF61" s="22">
        <f>IF(BE61=D35,1,0)</f>
        <v>0</v>
      </c>
      <c r="CG61" s="22">
        <f>IF(BE61=AP29,1,0)</f>
        <v>0</v>
      </c>
      <c r="CH61" s="22">
        <f>IF(BE61=AP32,1,0)</f>
        <v>0</v>
      </c>
      <c r="CI61" s="22">
        <f>IF(BE61=AP35,1,0)</f>
        <v>0</v>
      </c>
      <c r="CJ61" s="3"/>
      <c r="CK61" s="3"/>
      <c r="CL61" s="3"/>
      <c r="CM61" s="3"/>
      <c r="CN61" s="3"/>
      <c r="CO61" s="3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</row>
    <row r="62" spans="2:149" ht="7.5" customHeight="1">
      <c r="B62" s="204"/>
      <c r="C62" s="205"/>
      <c r="D62" s="206"/>
      <c r="E62" s="204"/>
      <c r="F62" s="205"/>
      <c r="G62" s="206"/>
      <c r="H62" s="204"/>
      <c r="I62" s="205"/>
      <c r="J62" s="206"/>
      <c r="K62" s="176"/>
      <c r="L62" s="177"/>
      <c r="M62" s="178"/>
      <c r="N62" s="182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4"/>
      <c r="AF62" s="226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247"/>
      <c r="BF62" s="248"/>
      <c r="BG62" s="248"/>
      <c r="BH62" s="248"/>
      <c r="BI62" s="248"/>
      <c r="BJ62" s="248"/>
      <c r="BK62" s="248"/>
      <c r="BL62" s="248"/>
      <c r="BM62" s="248"/>
      <c r="BN62" s="248"/>
      <c r="BO62" s="248"/>
      <c r="BP62" s="248"/>
      <c r="BQ62" s="248"/>
      <c r="BR62" s="248"/>
      <c r="BS62" s="248"/>
      <c r="BT62" s="249"/>
      <c r="BU62" s="241"/>
      <c r="BV62" s="242"/>
      <c r="BW62" s="242"/>
      <c r="BX62" s="242"/>
      <c r="BY62" s="243"/>
      <c r="BZ62" s="229"/>
      <c r="CA62" s="230"/>
      <c r="CC62" s="3"/>
      <c r="CD62" s="25">
        <f>IF(CD63=D29,1,0)</f>
        <v>0</v>
      </c>
      <c r="CE62" s="25">
        <f>IF(CD63=D32,1,0)</f>
        <v>0</v>
      </c>
      <c r="CF62" s="25">
        <f>IF(CD63=D35,1,0)</f>
        <v>0</v>
      </c>
      <c r="CG62" s="25">
        <f>IF(CD63=AP29,1,0)</f>
        <v>0</v>
      </c>
      <c r="CH62" s="25">
        <f>IF(CD63=AP32,1,0)</f>
        <v>0</v>
      </c>
      <c r="CI62" s="25">
        <f>IF(CD63=AP35,1,0)</f>
        <v>0</v>
      </c>
      <c r="CJ62" s="3"/>
      <c r="CK62" s="3"/>
      <c r="CL62" s="3"/>
      <c r="CM62" s="3"/>
      <c r="CN62" s="3"/>
      <c r="CO62" s="3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</row>
    <row r="63" spans="1:149" ht="7.5" customHeight="1">
      <c r="A63" s="356" t="s">
        <v>55</v>
      </c>
      <c r="B63" s="282" t="s">
        <v>50</v>
      </c>
      <c r="C63" s="283"/>
      <c r="D63" s="284"/>
      <c r="E63" s="282" t="s">
        <v>52</v>
      </c>
      <c r="F63" s="283"/>
      <c r="G63" s="284"/>
      <c r="H63" s="282" t="s">
        <v>50</v>
      </c>
      <c r="I63" s="283"/>
      <c r="J63" s="284"/>
      <c r="K63" s="176"/>
      <c r="L63" s="177"/>
      <c r="M63" s="178"/>
      <c r="N63" s="207" t="str">
        <f>IF(B2=6,D6,IF(B2=5,D7,IF(B2=4,D6,IF(B2=3,"",""))))</f>
        <v>Xavier Martínez</v>
      </c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9"/>
      <c r="AF63" s="226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247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8"/>
      <c r="BS63" s="248"/>
      <c r="BT63" s="249"/>
      <c r="BU63" s="241"/>
      <c r="BV63" s="242"/>
      <c r="BW63" s="242"/>
      <c r="BX63" s="242"/>
      <c r="BY63" s="243"/>
      <c r="BZ63" s="229"/>
      <c r="CA63" s="230"/>
      <c r="CC63" s="3"/>
      <c r="CD63" s="26" t="str">
        <f>IF(BZ61=""," ",IF(LEFT(BZ61,1)="3",N63,N61))</f>
        <v> </v>
      </c>
      <c r="CE63" s="27"/>
      <c r="CF63" s="27"/>
      <c r="CG63" s="27"/>
      <c r="CH63" s="28"/>
      <c r="CI63" s="28"/>
      <c r="CJ63" s="3"/>
      <c r="CK63" s="3"/>
      <c r="CL63" s="3"/>
      <c r="CM63" s="3"/>
      <c r="CN63" s="3"/>
      <c r="CO63" s="3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</row>
    <row r="64" spans="1:149" ht="7.5" customHeight="1">
      <c r="A64" s="357"/>
      <c r="B64" s="285"/>
      <c r="C64" s="286"/>
      <c r="D64" s="287"/>
      <c r="E64" s="285"/>
      <c r="F64" s="286"/>
      <c r="G64" s="287"/>
      <c r="H64" s="285"/>
      <c r="I64" s="286"/>
      <c r="J64" s="287"/>
      <c r="K64" s="215"/>
      <c r="L64" s="216"/>
      <c r="M64" s="223"/>
      <c r="N64" s="210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2"/>
      <c r="AF64" s="237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1"/>
      <c r="AU64" s="231"/>
      <c r="AV64" s="231"/>
      <c r="AW64" s="231"/>
      <c r="AX64" s="231"/>
      <c r="AY64" s="231"/>
      <c r="AZ64" s="231"/>
      <c r="BA64" s="231"/>
      <c r="BB64" s="231"/>
      <c r="BC64" s="231"/>
      <c r="BD64" s="231"/>
      <c r="BE64" s="250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  <c r="BT64" s="252"/>
      <c r="BU64" s="353"/>
      <c r="BV64" s="354"/>
      <c r="BW64" s="354"/>
      <c r="BX64" s="354"/>
      <c r="BY64" s="355"/>
      <c r="BZ64" s="229"/>
      <c r="CA64" s="230"/>
      <c r="CC64" s="3"/>
      <c r="CD64" s="28"/>
      <c r="CE64" s="28"/>
      <c r="CF64" s="28"/>
      <c r="CG64" s="28"/>
      <c r="CH64" s="28"/>
      <c r="CI64" s="28"/>
      <c r="CJ64" s="3"/>
      <c r="CK64" s="3"/>
      <c r="CL64" s="3"/>
      <c r="CM64" s="3"/>
      <c r="CN64" s="3"/>
      <c r="CO64" s="3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</row>
    <row r="65" spans="2:149" ht="7.5" customHeight="1">
      <c r="B65" s="204" t="s">
        <v>31</v>
      </c>
      <c r="C65" s="205"/>
      <c r="D65" s="206"/>
      <c r="E65" s="204" t="s">
        <v>30</v>
      </c>
      <c r="F65" s="205"/>
      <c r="G65" s="206"/>
      <c r="H65" s="204" t="s">
        <v>28</v>
      </c>
      <c r="I65" s="205"/>
      <c r="J65" s="206"/>
      <c r="K65" s="173"/>
      <c r="L65" s="174"/>
      <c r="M65" s="175"/>
      <c r="N65" s="182" t="str">
        <f>IF(B2=6,D3,IF(B2=5,D5,IF(B2=4,D3,IF(B2=3,"",""))))</f>
        <v>Joel Rubio</v>
      </c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4"/>
      <c r="AF65" s="224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47" t="str">
        <f>IF(BZ65=""," ",IF(LEFT(BZ65,1)="3",N65,N67))</f>
        <v> </v>
      </c>
      <c r="BF65" s="248"/>
      <c r="BG65" s="248"/>
      <c r="BH65" s="248"/>
      <c r="BI65" s="248"/>
      <c r="BJ65" s="248"/>
      <c r="BK65" s="248"/>
      <c r="BL65" s="248"/>
      <c r="BM65" s="248"/>
      <c r="BN65" s="248"/>
      <c r="BO65" s="248"/>
      <c r="BP65" s="248"/>
      <c r="BQ65" s="248"/>
      <c r="BR65" s="248"/>
      <c r="BS65" s="248"/>
      <c r="BT65" s="249"/>
      <c r="BU65" s="241">
        <f>IF(BZ65="","",VLOOKUP(BZ65,result,2,FALSE))</f>
      </c>
      <c r="BV65" s="242"/>
      <c r="BW65" s="242"/>
      <c r="BX65" s="242"/>
      <c r="BY65" s="243"/>
      <c r="BZ65" s="229"/>
      <c r="CA65" s="230"/>
      <c r="CC65" s="3"/>
      <c r="CD65" s="22">
        <f>IF(BE65=D29,1,0)</f>
        <v>0</v>
      </c>
      <c r="CE65" s="22">
        <f>IF(BE65=D32,1,0)</f>
        <v>0</v>
      </c>
      <c r="CF65" s="22">
        <f>IF(BE65=D35,1,0)</f>
        <v>0</v>
      </c>
      <c r="CG65" s="22">
        <f>IF(BE65=AP29,1,0)</f>
        <v>0</v>
      </c>
      <c r="CH65" s="22">
        <f>IF(BE65=AP32,1,0)</f>
        <v>0</v>
      </c>
      <c r="CI65" s="22">
        <f>IF(BE65=AP35,1,0)</f>
        <v>0</v>
      </c>
      <c r="CJ65" s="3"/>
      <c r="CK65" s="3"/>
      <c r="CL65" s="3"/>
      <c r="CM65" s="3"/>
      <c r="CN65" s="3"/>
      <c r="CO65" s="3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</row>
    <row r="66" spans="2:149" ht="7.5" customHeight="1">
      <c r="B66" s="204"/>
      <c r="C66" s="205"/>
      <c r="D66" s="206"/>
      <c r="E66" s="204"/>
      <c r="F66" s="205"/>
      <c r="G66" s="206"/>
      <c r="H66" s="204"/>
      <c r="I66" s="205"/>
      <c r="J66" s="206"/>
      <c r="K66" s="176"/>
      <c r="L66" s="177"/>
      <c r="M66" s="178"/>
      <c r="N66" s="182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4"/>
      <c r="AF66" s="226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247"/>
      <c r="BF66" s="248"/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  <c r="BR66" s="248"/>
      <c r="BS66" s="248"/>
      <c r="BT66" s="249"/>
      <c r="BU66" s="241"/>
      <c r="BV66" s="242"/>
      <c r="BW66" s="242"/>
      <c r="BX66" s="242"/>
      <c r="BY66" s="243"/>
      <c r="BZ66" s="229"/>
      <c r="CA66" s="230"/>
      <c r="CC66" s="3"/>
      <c r="CD66" s="25">
        <f>IF(CD67=D29,1,0)</f>
        <v>0</v>
      </c>
      <c r="CE66" s="25">
        <f>IF(CD67=D32,1,0)</f>
        <v>0</v>
      </c>
      <c r="CF66" s="25">
        <f>IF(CD67=D35,1,0)</f>
        <v>0</v>
      </c>
      <c r="CG66" s="25">
        <f>IF(CD67=AP29,1,0)</f>
        <v>0</v>
      </c>
      <c r="CH66" s="25">
        <f>IF(CD67=AP32,1,0)</f>
        <v>0</v>
      </c>
      <c r="CI66" s="25">
        <f>IF(CD67=AP35,1,0)</f>
        <v>0</v>
      </c>
      <c r="CJ66" s="3"/>
      <c r="CK66" s="3"/>
      <c r="CL66" s="3"/>
      <c r="CM66" s="3"/>
      <c r="CN66" s="3"/>
      <c r="CO66" s="3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</row>
    <row r="67" spans="1:149" ht="7.5" customHeight="1">
      <c r="A67" s="356" t="s">
        <v>55</v>
      </c>
      <c r="B67" s="282" t="s">
        <v>52</v>
      </c>
      <c r="C67" s="283"/>
      <c r="D67" s="284"/>
      <c r="E67" s="282" t="s">
        <v>50</v>
      </c>
      <c r="F67" s="283"/>
      <c r="G67" s="284"/>
      <c r="H67" s="282" t="s">
        <v>52</v>
      </c>
      <c r="I67" s="283"/>
      <c r="J67" s="284"/>
      <c r="K67" s="176"/>
      <c r="L67" s="177"/>
      <c r="M67" s="178"/>
      <c r="N67" s="207" t="str">
        <f>IF(B2=6,D8,IF(B2=5,D6,IF(B2=4,D4,IF(B2=3,"",""))))</f>
        <v>Francisco Martínez</v>
      </c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9"/>
      <c r="AF67" s="226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247"/>
      <c r="BF67" s="248"/>
      <c r="BG67" s="248"/>
      <c r="BH67" s="248"/>
      <c r="BI67" s="248"/>
      <c r="BJ67" s="248"/>
      <c r="BK67" s="248"/>
      <c r="BL67" s="248"/>
      <c r="BM67" s="248"/>
      <c r="BN67" s="248"/>
      <c r="BO67" s="248"/>
      <c r="BP67" s="248"/>
      <c r="BQ67" s="248"/>
      <c r="BR67" s="248"/>
      <c r="BS67" s="248"/>
      <c r="BT67" s="249"/>
      <c r="BU67" s="241"/>
      <c r="BV67" s="242"/>
      <c r="BW67" s="242"/>
      <c r="BX67" s="242"/>
      <c r="BY67" s="243"/>
      <c r="BZ67" s="229"/>
      <c r="CA67" s="230"/>
      <c r="CC67" s="3"/>
      <c r="CD67" s="26" t="str">
        <f>IF(BZ65=""," ",IF(LEFT(BZ65,1)="3",N67,N65))</f>
        <v> </v>
      </c>
      <c r="CE67" s="27"/>
      <c r="CF67" s="27"/>
      <c r="CG67" s="27"/>
      <c r="CH67" s="28"/>
      <c r="CI67" s="28"/>
      <c r="CJ67" s="3"/>
      <c r="CK67" s="3"/>
      <c r="CL67" s="3"/>
      <c r="CM67" s="3"/>
      <c r="CN67" s="3"/>
      <c r="CO67" s="3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</row>
    <row r="68" spans="1:149" ht="7.5" customHeight="1">
      <c r="A68" s="357"/>
      <c r="B68" s="358"/>
      <c r="C68" s="359"/>
      <c r="D68" s="360"/>
      <c r="E68" s="358"/>
      <c r="F68" s="359"/>
      <c r="G68" s="360"/>
      <c r="H68" s="358"/>
      <c r="I68" s="359"/>
      <c r="J68" s="360"/>
      <c r="K68" s="215"/>
      <c r="L68" s="216"/>
      <c r="M68" s="223"/>
      <c r="N68" s="255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7"/>
      <c r="AF68" s="226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250"/>
      <c r="BF68" s="251"/>
      <c r="BG68" s="251"/>
      <c r="BH68" s="251"/>
      <c r="BI68" s="251"/>
      <c r="BJ68" s="251"/>
      <c r="BK68" s="251"/>
      <c r="BL68" s="251"/>
      <c r="BM68" s="251"/>
      <c r="BN68" s="251"/>
      <c r="BO68" s="251"/>
      <c r="BP68" s="251"/>
      <c r="BQ68" s="251"/>
      <c r="BR68" s="251"/>
      <c r="BS68" s="251"/>
      <c r="BT68" s="252"/>
      <c r="BU68" s="241"/>
      <c r="BV68" s="242"/>
      <c r="BW68" s="242"/>
      <c r="BX68" s="242"/>
      <c r="BY68" s="243"/>
      <c r="BZ68" s="229"/>
      <c r="CA68" s="230"/>
      <c r="CC68" s="3"/>
      <c r="CD68" s="28"/>
      <c r="CE68" s="28"/>
      <c r="CF68" s="28"/>
      <c r="CG68" s="28"/>
      <c r="CH68" s="28"/>
      <c r="CI68" s="28"/>
      <c r="CJ68" s="3"/>
      <c r="CK68" s="3"/>
      <c r="CL68" s="3"/>
      <c r="CM68" s="3"/>
      <c r="CN68" s="3"/>
      <c r="CO68" s="3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</row>
    <row r="69" spans="2:149" ht="7.5" customHeight="1">
      <c r="B69" s="204" t="s">
        <v>27</v>
      </c>
      <c r="C69" s="205"/>
      <c r="D69" s="206"/>
      <c r="E69" s="204" t="s">
        <v>32</v>
      </c>
      <c r="F69" s="205"/>
      <c r="G69" s="206"/>
      <c r="H69" s="261"/>
      <c r="I69" s="262"/>
      <c r="J69" s="263"/>
      <c r="K69" s="173"/>
      <c r="L69" s="174"/>
      <c r="M69" s="175"/>
      <c r="N69" s="182" t="str">
        <f>IF(B2=6,D4,IF(B2=5,D3,IF(B2=4,"",IF(B2=3,"",""))))</f>
        <v>Marc Miró</v>
      </c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4"/>
      <c r="AF69" s="254" t="s">
        <v>2</v>
      </c>
      <c r="AG69" s="253"/>
      <c r="AH69" s="253"/>
      <c r="AI69" s="253"/>
      <c r="AJ69" s="253"/>
      <c r="AK69" s="253" t="s">
        <v>2</v>
      </c>
      <c r="AL69" s="253"/>
      <c r="AM69" s="253"/>
      <c r="AN69" s="253"/>
      <c r="AO69" s="253"/>
      <c r="AP69" s="253" t="s">
        <v>2</v>
      </c>
      <c r="AQ69" s="253"/>
      <c r="AR69" s="253"/>
      <c r="AS69" s="253"/>
      <c r="AT69" s="253"/>
      <c r="AU69" s="253" t="s">
        <v>2</v>
      </c>
      <c r="AV69" s="253"/>
      <c r="AW69" s="253"/>
      <c r="AX69" s="253"/>
      <c r="AY69" s="253"/>
      <c r="AZ69" s="253" t="s">
        <v>2</v>
      </c>
      <c r="BA69" s="253"/>
      <c r="BB69" s="253"/>
      <c r="BC69" s="253"/>
      <c r="BD69" s="253"/>
      <c r="BE69" s="244" t="str">
        <f>IF(BZ69=""," ",IF(LEFT(BZ69,1)="3",N69,N71))</f>
        <v> </v>
      </c>
      <c r="BF69" s="245"/>
      <c r="BG69" s="245"/>
      <c r="BH69" s="245"/>
      <c r="BI69" s="245"/>
      <c r="BJ69" s="245"/>
      <c r="BK69" s="245"/>
      <c r="BL69" s="245"/>
      <c r="BM69" s="245"/>
      <c r="BN69" s="245"/>
      <c r="BO69" s="245"/>
      <c r="BP69" s="245"/>
      <c r="BQ69" s="245"/>
      <c r="BR69" s="245"/>
      <c r="BS69" s="245"/>
      <c r="BT69" s="246"/>
      <c r="BU69" s="238">
        <f>IF(BZ69="","",VLOOKUP(BZ69,result,2,FALSE))</f>
      </c>
      <c r="BV69" s="239"/>
      <c r="BW69" s="239"/>
      <c r="BX69" s="239"/>
      <c r="BY69" s="240"/>
      <c r="BZ69" s="229"/>
      <c r="CA69" s="230"/>
      <c r="CC69" s="3"/>
      <c r="CD69" s="22">
        <f>IF(BE69=D29,1,0)</f>
        <v>0</v>
      </c>
      <c r="CE69" s="22">
        <f>IF(BE69=D32,1,0)</f>
        <v>0</v>
      </c>
      <c r="CF69" s="22">
        <f>IF(BE69=D35,1,0)</f>
        <v>0</v>
      </c>
      <c r="CG69" s="22">
        <f>IF(BE69=AP29,1,0)</f>
        <v>0</v>
      </c>
      <c r="CH69" s="22">
        <f>IF(BE69=AP32,1,0)</f>
        <v>0</v>
      </c>
      <c r="CI69" s="22">
        <f>IF(BE69=AP35,1,0)</f>
        <v>0</v>
      </c>
      <c r="CJ69" s="3"/>
      <c r="CK69" s="3"/>
      <c r="CL69" s="3"/>
      <c r="CM69" s="3"/>
      <c r="CN69" s="3"/>
      <c r="CO69" s="3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</row>
    <row r="70" spans="2:149" ht="7.5" customHeight="1">
      <c r="B70" s="204"/>
      <c r="C70" s="205"/>
      <c r="D70" s="206"/>
      <c r="E70" s="204"/>
      <c r="F70" s="205"/>
      <c r="G70" s="206"/>
      <c r="H70" s="176"/>
      <c r="I70" s="177"/>
      <c r="J70" s="214"/>
      <c r="K70" s="176"/>
      <c r="L70" s="177"/>
      <c r="M70" s="178"/>
      <c r="N70" s="182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4"/>
      <c r="AF70" s="226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247"/>
      <c r="BF70" s="248"/>
      <c r="BG70" s="248"/>
      <c r="BH70" s="248"/>
      <c r="BI70" s="248"/>
      <c r="BJ70" s="248"/>
      <c r="BK70" s="248"/>
      <c r="BL70" s="248"/>
      <c r="BM70" s="248"/>
      <c r="BN70" s="248"/>
      <c r="BO70" s="248"/>
      <c r="BP70" s="248"/>
      <c r="BQ70" s="248"/>
      <c r="BR70" s="248"/>
      <c r="BS70" s="248"/>
      <c r="BT70" s="249"/>
      <c r="BU70" s="241"/>
      <c r="BV70" s="242"/>
      <c r="BW70" s="242"/>
      <c r="BX70" s="242"/>
      <c r="BY70" s="243"/>
      <c r="BZ70" s="229"/>
      <c r="CA70" s="230"/>
      <c r="CC70" s="3"/>
      <c r="CD70" s="25">
        <f>IF(CD71=D29,1,0)</f>
        <v>0</v>
      </c>
      <c r="CE70" s="25">
        <f>IF(CD71=D32,1,0)</f>
        <v>0</v>
      </c>
      <c r="CF70" s="25">
        <f>IF(CD71=D35,1,0)</f>
        <v>0</v>
      </c>
      <c r="CG70" s="25">
        <f>IF(CD71=AP29,1,0)</f>
        <v>0</v>
      </c>
      <c r="CH70" s="25">
        <f>IF(CD71=AP32,1,0)</f>
        <v>0</v>
      </c>
      <c r="CI70" s="25">
        <f>IF(CD71=AP35,1,0)</f>
        <v>0</v>
      </c>
      <c r="CJ70" s="3"/>
      <c r="CK70" s="3"/>
      <c r="CL70" s="3"/>
      <c r="CM70" s="3"/>
      <c r="CN70" s="3"/>
      <c r="CO70" s="3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</row>
    <row r="71" spans="1:149" ht="7.5" customHeight="1">
      <c r="A71" s="356" t="s">
        <v>55</v>
      </c>
      <c r="B71" s="282" t="s">
        <v>49</v>
      </c>
      <c r="C71" s="283"/>
      <c r="D71" s="284"/>
      <c r="E71" s="282" t="s">
        <v>47</v>
      </c>
      <c r="F71" s="283"/>
      <c r="G71" s="284"/>
      <c r="H71" s="176"/>
      <c r="I71" s="177"/>
      <c r="J71" s="214"/>
      <c r="K71" s="176"/>
      <c r="L71" s="177"/>
      <c r="M71" s="178"/>
      <c r="N71" s="207" t="str">
        <f>IF(B2=6,D6,IF(B2=5,D7,IF(B2=4,"",IF(B2=3,"",""))))</f>
        <v>Xavier Martínez</v>
      </c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9"/>
      <c r="AF71" s="226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247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8"/>
      <c r="BS71" s="248"/>
      <c r="BT71" s="249"/>
      <c r="BU71" s="241"/>
      <c r="BV71" s="242"/>
      <c r="BW71" s="242"/>
      <c r="BX71" s="242"/>
      <c r="BY71" s="243"/>
      <c r="BZ71" s="229"/>
      <c r="CA71" s="230"/>
      <c r="CC71" s="3"/>
      <c r="CD71" s="26" t="str">
        <f>IF(BZ69=""," ",IF(LEFT(BZ69,1)="3",N71,N69))</f>
        <v> </v>
      </c>
      <c r="CE71" s="27"/>
      <c r="CF71" s="27"/>
      <c r="CG71" s="27"/>
      <c r="CH71" s="28"/>
      <c r="CI71" s="28"/>
      <c r="CJ71" s="3"/>
      <c r="CK71" s="3"/>
      <c r="CL71" s="3"/>
      <c r="CM71" s="3"/>
      <c r="CN71" s="3"/>
      <c r="CO71" s="3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</row>
    <row r="72" spans="1:149" ht="7.5" customHeight="1">
      <c r="A72" s="357"/>
      <c r="B72" s="285"/>
      <c r="C72" s="286"/>
      <c r="D72" s="287"/>
      <c r="E72" s="285"/>
      <c r="F72" s="286"/>
      <c r="G72" s="287"/>
      <c r="H72" s="215"/>
      <c r="I72" s="216"/>
      <c r="J72" s="217"/>
      <c r="K72" s="215"/>
      <c r="L72" s="216"/>
      <c r="M72" s="223"/>
      <c r="N72" s="210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2"/>
      <c r="AF72" s="237"/>
      <c r="AG72" s="231"/>
      <c r="AH72" s="231"/>
      <c r="AI72" s="231"/>
      <c r="AJ72" s="231"/>
      <c r="AK72" s="231"/>
      <c r="AL72" s="231"/>
      <c r="AM72" s="231"/>
      <c r="AN72" s="231"/>
      <c r="AO72" s="231"/>
      <c r="AP72" s="231"/>
      <c r="AQ72" s="231"/>
      <c r="AR72" s="231"/>
      <c r="AS72" s="231"/>
      <c r="AT72" s="231"/>
      <c r="AU72" s="231"/>
      <c r="AV72" s="231"/>
      <c r="AW72" s="231"/>
      <c r="AX72" s="231"/>
      <c r="AY72" s="231"/>
      <c r="AZ72" s="231"/>
      <c r="BA72" s="231"/>
      <c r="BB72" s="231"/>
      <c r="BC72" s="231"/>
      <c r="BD72" s="231"/>
      <c r="BE72" s="250"/>
      <c r="BF72" s="251"/>
      <c r="BG72" s="251"/>
      <c r="BH72" s="251"/>
      <c r="BI72" s="251"/>
      <c r="BJ72" s="251"/>
      <c r="BK72" s="251"/>
      <c r="BL72" s="251"/>
      <c r="BM72" s="251"/>
      <c r="BN72" s="251"/>
      <c r="BO72" s="251"/>
      <c r="BP72" s="251"/>
      <c r="BQ72" s="251"/>
      <c r="BR72" s="251"/>
      <c r="BS72" s="251"/>
      <c r="BT72" s="252"/>
      <c r="BU72" s="241"/>
      <c r="BV72" s="242"/>
      <c r="BW72" s="242"/>
      <c r="BX72" s="242"/>
      <c r="BY72" s="243"/>
      <c r="BZ72" s="229"/>
      <c r="CA72" s="230"/>
      <c r="CC72" s="3"/>
      <c r="CD72" s="28"/>
      <c r="CE72" s="28"/>
      <c r="CF72" s="28"/>
      <c r="CG72" s="28"/>
      <c r="CH72" s="28"/>
      <c r="CI72" s="28"/>
      <c r="CJ72" s="3"/>
      <c r="CK72" s="3"/>
      <c r="CL72" s="3"/>
      <c r="CM72" s="3"/>
      <c r="CN72" s="3"/>
      <c r="CO72" s="3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</row>
    <row r="73" spans="1:149" ht="7.5" customHeight="1">
      <c r="A73" s="29"/>
      <c r="B73" s="204" t="s">
        <v>33</v>
      </c>
      <c r="C73" s="205"/>
      <c r="D73" s="206"/>
      <c r="E73" s="204" t="s">
        <v>27</v>
      </c>
      <c r="F73" s="205"/>
      <c r="G73" s="206"/>
      <c r="H73" s="173"/>
      <c r="I73" s="174"/>
      <c r="J73" s="213"/>
      <c r="K73" s="173"/>
      <c r="L73" s="174"/>
      <c r="M73" s="175"/>
      <c r="N73" s="182" t="str">
        <f>IF(B2=6,D7,IF(B2=5,D4,IF(B2=4,"",IF(B2=3,"",""))))</f>
        <v>Quim Sànchez</v>
      </c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4"/>
      <c r="AF73" s="224" t="s">
        <v>2</v>
      </c>
      <c r="AG73" s="225"/>
      <c r="AH73" s="225"/>
      <c r="AI73" s="225"/>
      <c r="AJ73" s="225"/>
      <c r="AK73" s="225" t="s">
        <v>2</v>
      </c>
      <c r="AL73" s="225"/>
      <c r="AM73" s="225"/>
      <c r="AN73" s="225"/>
      <c r="AO73" s="225"/>
      <c r="AP73" s="225" t="s">
        <v>2</v>
      </c>
      <c r="AQ73" s="225"/>
      <c r="AR73" s="225"/>
      <c r="AS73" s="225"/>
      <c r="AT73" s="225"/>
      <c r="AU73" s="225" t="s">
        <v>2</v>
      </c>
      <c r="AV73" s="225"/>
      <c r="AW73" s="225"/>
      <c r="AX73" s="225"/>
      <c r="AY73" s="225"/>
      <c r="AZ73" s="225" t="s">
        <v>2</v>
      </c>
      <c r="BA73" s="225"/>
      <c r="BB73" s="225"/>
      <c r="BC73" s="225"/>
      <c r="BD73" s="225"/>
      <c r="BE73" s="258" t="str">
        <f>IF(BZ73=""," ",IF(LEFT(BZ73,1)="3",N73,N75))</f>
        <v> </v>
      </c>
      <c r="BF73" s="259"/>
      <c r="BG73" s="259"/>
      <c r="BH73" s="259"/>
      <c r="BI73" s="259"/>
      <c r="BJ73" s="259"/>
      <c r="BK73" s="259"/>
      <c r="BL73" s="259"/>
      <c r="BM73" s="259"/>
      <c r="BN73" s="259"/>
      <c r="BO73" s="259"/>
      <c r="BP73" s="259"/>
      <c r="BQ73" s="259"/>
      <c r="BR73" s="259"/>
      <c r="BS73" s="259"/>
      <c r="BT73" s="260"/>
      <c r="BU73" s="350">
        <f>IF(BZ73="","",VLOOKUP(BZ73,result,2,FALSE))</f>
      </c>
      <c r="BV73" s="351"/>
      <c r="BW73" s="351"/>
      <c r="BX73" s="351"/>
      <c r="BY73" s="352"/>
      <c r="BZ73" s="229"/>
      <c r="CA73" s="230"/>
      <c r="CC73" s="3"/>
      <c r="CD73" s="22">
        <f>IF(BE73=D29,1,0)</f>
        <v>0</v>
      </c>
      <c r="CE73" s="22">
        <f>IF(BE73=D32,1,0)</f>
        <v>0</v>
      </c>
      <c r="CF73" s="22">
        <f>IF(BE73=D35,1,0)</f>
        <v>0</v>
      </c>
      <c r="CG73" s="22">
        <f>IF(BE73=AP29,1,0)</f>
        <v>0</v>
      </c>
      <c r="CH73" s="22">
        <f>IF(BE73=AP32,1,0)</f>
        <v>0</v>
      </c>
      <c r="CI73" s="22">
        <f>IF(BE73=AP35,1,0)</f>
        <v>0</v>
      </c>
      <c r="CJ73" s="3"/>
      <c r="CK73" s="3"/>
      <c r="CL73" s="3"/>
      <c r="CM73" s="3"/>
      <c r="CN73" s="3"/>
      <c r="CO73" s="3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</row>
    <row r="74" spans="2:149" ht="7.5" customHeight="1">
      <c r="B74" s="204"/>
      <c r="C74" s="205"/>
      <c r="D74" s="206"/>
      <c r="E74" s="204"/>
      <c r="F74" s="205"/>
      <c r="G74" s="206"/>
      <c r="H74" s="176"/>
      <c r="I74" s="177"/>
      <c r="J74" s="214"/>
      <c r="K74" s="176"/>
      <c r="L74" s="177"/>
      <c r="M74" s="178"/>
      <c r="N74" s="182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4"/>
      <c r="AF74" s="226"/>
      <c r="AG74" s="171"/>
      <c r="AH74" s="171"/>
      <c r="AI74" s="171"/>
      <c r="AJ74" s="171"/>
      <c r="AK74" s="171"/>
      <c r="AL74" s="171"/>
      <c r="AM74" s="171"/>
      <c r="AN74" s="171"/>
      <c r="AO74" s="171"/>
      <c r="AP74" s="171"/>
      <c r="AQ74" s="171"/>
      <c r="AR74" s="171"/>
      <c r="AS74" s="171"/>
      <c r="AT74" s="171"/>
      <c r="AU74" s="171"/>
      <c r="AV74" s="171"/>
      <c r="AW74" s="171"/>
      <c r="AX74" s="171"/>
      <c r="AY74" s="171"/>
      <c r="AZ74" s="171"/>
      <c r="BA74" s="171"/>
      <c r="BB74" s="171"/>
      <c r="BC74" s="171"/>
      <c r="BD74" s="171"/>
      <c r="BE74" s="247"/>
      <c r="BF74" s="248"/>
      <c r="BG74" s="248"/>
      <c r="BH74" s="248"/>
      <c r="BI74" s="248"/>
      <c r="BJ74" s="248"/>
      <c r="BK74" s="248"/>
      <c r="BL74" s="248"/>
      <c r="BM74" s="248"/>
      <c r="BN74" s="248"/>
      <c r="BO74" s="248"/>
      <c r="BP74" s="248"/>
      <c r="BQ74" s="248"/>
      <c r="BR74" s="248"/>
      <c r="BS74" s="248"/>
      <c r="BT74" s="249"/>
      <c r="BU74" s="241"/>
      <c r="BV74" s="242"/>
      <c r="BW74" s="242"/>
      <c r="BX74" s="242"/>
      <c r="BY74" s="243"/>
      <c r="BZ74" s="229"/>
      <c r="CA74" s="230"/>
      <c r="CC74" s="3"/>
      <c r="CD74" s="25">
        <f>IF(CD75=D29,1,0)</f>
        <v>0</v>
      </c>
      <c r="CE74" s="25">
        <f>IF(CD75=D32,1,0)</f>
        <v>0</v>
      </c>
      <c r="CF74" s="25">
        <f>IF(CD75=D35,1,0)</f>
        <v>0</v>
      </c>
      <c r="CG74" s="25">
        <f>IF(CD75=AP29,1,0)</f>
        <v>0</v>
      </c>
      <c r="CH74" s="25">
        <f>IF(CD75=AP32,1,0)</f>
        <v>0</v>
      </c>
      <c r="CI74" s="25">
        <f>IF(CD75=AP35,1,0)</f>
        <v>0</v>
      </c>
      <c r="CJ74" s="3"/>
      <c r="CK74" s="3"/>
      <c r="CL74" s="3"/>
      <c r="CM74" s="3"/>
      <c r="CN74" s="3"/>
      <c r="CO74" s="3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</row>
    <row r="75" spans="1:149" ht="7.5" customHeight="1">
      <c r="A75" s="356" t="s">
        <v>55</v>
      </c>
      <c r="B75" s="282" t="s">
        <v>47</v>
      </c>
      <c r="C75" s="283"/>
      <c r="D75" s="284"/>
      <c r="E75" s="282" t="s">
        <v>52</v>
      </c>
      <c r="F75" s="283"/>
      <c r="G75" s="284"/>
      <c r="H75" s="176"/>
      <c r="I75" s="177"/>
      <c r="J75" s="214"/>
      <c r="K75" s="176"/>
      <c r="L75" s="177"/>
      <c r="M75" s="178"/>
      <c r="N75" s="207" t="str">
        <f>IF(B2=6,D8,IF(B2=5,D6,IF(B2=4,"",IF(B2=3,"",""))))</f>
        <v>Francisco Martínez</v>
      </c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9"/>
      <c r="AF75" s="226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247"/>
      <c r="BF75" s="248"/>
      <c r="BG75" s="248"/>
      <c r="BH75" s="248"/>
      <c r="BI75" s="248"/>
      <c r="BJ75" s="248"/>
      <c r="BK75" s="248"/>
      <c r="BL75" s="248"/>
      <c r="BM75" s="248"/>
      <c r="BN75" s="248"/>
      <c r="BO75" s="248"/>
      <c r="BP75" s="248"/>
      <c r="BQ75" s="248"/>
      <c r="BR75" s="248"/>
      <c r="BS75" s="248"/>
      <c r="BT75" s="249"/>
      <c r="BU75" s="241"/>
      <c r="BV75" s="242"/>
      <c r="BW75" s="242"/>
      <c r="BX75" s="242"/>
      <c r="BY75" s="243"/>
      <c r="BZ75" s="229"/>
      <c r="CA75" s="230"/>
      <c r="CC75" s="3"/>
      <c r="CD75" s="26" t="str">
        <f>IF(BZ73=""," ",IF(LEFT(BZ73,1)="3",N75,N73))</f>
        <v> </v>
      </c>
      <c r="CE75" s="27"/>
      <c r="CF75" s="27"/>
      <c r="CG75" s="27"/>
      <c r="CH75" s="28"/>
      <c r="CI75" s="28"/>
      <c r="CJ75" s="3"/>
      <c r="CK75" s="3"/>
      <c r="CL75" s="3"/>
      <c r="CM75" s="3"/>
      <c r="CN75" s="3"/>
      <c r="CO75" s="3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</row>
    <row r="76" spans="1:149" ht="7.5" customHeight="1">
      <c r="A76" s="357"/>
      <c r="B76" s="285"/>
      <c r="C76" s="286"/>
      <c r="D76" s="287"/>
      <c r="E76" s="285"/>
      <c r="F76" s="286"/>
      <c r="G76" s="287"/>
      <c r="H76" s="215"/>
      <c r="I76" s="216"/>
      <c r="J76" s="217"/>
      <c r="K76" s="215"/>
      <c r="L76" s="216"/>
      <c r="M76" s="223"/>
      <c r="N76" s="210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2"/>
      <c r="AF76" s="237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1"/>
      <c r="AS76" s="231"/>
      <c r="AT76" s="231"/>
      <c r="AU76" s="231"/>
      <c r="AV76" s="231"/>
      <c r="AW76" s="231"/>
      <c r="AX76" s="231"/>
      <c r="AY76" s="231"/>
      <c r="AZ76" s="231"/>
      <c r="BA76" s="231"/>
      <c r="BB76" s="231"/>
      <c r="BC76" s="231"/>
      <c r="BD76" s="231"/>
      <c r="BE76" s="250"/>
      <c r="BF76" s="251"/>
      <c r="BG76" s="251"/>
      <c r="BH76" s="251"/>
      <c r="BI76" s="251"/>
      <c r="BJ76" s="251"/>
      <c r="BK76" s="251"/>
      <c r="BL76" s="251"/>
      <c r="BM76" s="251"/>
      <c r="BN76" s="251"/>
      <c r="BO76" s="251"/>
      <c r="BP76" s="251"/>
      <c r="BQ76" s="251"/>
      <c r="BR76" s="251"/>
      <c r="BS76" s="251"/>
      <c r="BT76" s="252"/>
      <c r="BU76" s="353"/>
      <c r="BV76" s="354"/>
      <c r="BW76" s="354"/>
      <c r="BX76" s="354"/>
      <c r="BY76" s="355"/>
      <c r="BZ76" s="229"/>
      <c r="CA76" s="230"/>
      <c r="CC76" s="3"/>
      <c r="CD76" s="28"/>
      <c r="CE76" s="28"/>
      <c r="CF76" s="28"/>
      <c r="CG76" s="28"/>
      <c r="CH76" s="28"/>
      <c r="CI76" s="28"/>
      <c r="CJ76" s="3"/>
      <c r="CK76" s="3"/>
      <c r="CL76" s="3"/>
      <c r="CM76" s="3"/>
      <c r="CN76" s="3"/>
      <c r="CO76" s="3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</row>
    <row r="77" spans="2:149" ht="7.5" customHeight="1">
      <c r="B77" s="204" t="s">
        <v>24</v>
      </c>
      <c r="C77" s="205"/>
      <c r="D77" s="206"/>
      <c r="E77" s="204" t="s">
        <v>21</v>
      </c>
      <c r="F77" s="205"/>
      <c r="G77" s="206"/>
      <c r="H77" s="173"/>
      <c r="I77" s="174"/>
      <c r="J77" s="213"/>
      <c r="K77" s="173"/>
      <c r="L77" s="174"/>
      <c r="M77" s="175"/>
      <c r="N77" s="182" t="str">
        <f>IF(B2=6,D3,IF(B2=5,D5,IF(B2=4,"",IF(B2=3,"",""))))</f>
        <v>Joel Rubio</v>
      </c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4"/>
      <c r="AF77" s="224" t="s">
        <v>2</v>
      </c>
      <c r="AG77" s="225"/>
      <c r="AH77" s="225"/>
      <c r="AI77" s="225"/>
      <c r="AJ77" s="225"/>
      <c r="AK77" s="225" t="s">
        <v>2</v>
      </c>
      <c r="AL77" s="225"/>
      <c r="AM77" s="225"/>
      <c r="AN77" s="225"/>
      <c r="AO77" s="225"/>
      <c r="AP77" s="225" t="s">
        <v>2</v>
      </c>
      <c r="AQ77" s="225"/>
      <c r="AR77" s="225"/>
      <c r="AS77" s="225"/>
      <c r="AT77" s="225"/>
      <c r="AU77" s="225" t="s">
        <v>2</v>
      </c>
      <c r="AV77" s="225"/>
      <c r="AW77" s="225"/>
      <c r="AX77" s="225"/>
      <c r="AY77" s="225"/>
      <c r="AZ77" s="225" t="s">
        <v>2</v>
      </c>
      <c r="BA77" s="225"/>
      <c r="BB77" s="225"/>
      <c r="BC77" s="225"/>
      <c r="BD77" s="225"/>
      <c r="BE77" s="258" t="str">
        <f>IF(BZ77=""," ",IF(LEFT(BZ77,1)="3",N77,N79))</f>
        <v> </v>
      </c>
      <c r="BF77" s="259"/>
      <c r="BG77" s="259"/>
      <c r="BH77" s="259"/>
      <c r="BI77" s="259"/>
      <c r="BJ77" s="259"/>
      <c r="BK77" s="259"/>
      <c r="BL77" s="259"/>
      <c r="BM77" s="259"/>
      <c r="BN77" s="259"/>
      <c r="BO77" s="259"/>
      <c r="BP77" s="259"/>
      <c r="BQ77" s="259"/>
      <c r="BR77" s="259"/>
      <c r="BS77" s="259"/>
      <c r="BT77" s="260"/>
      <c r="BU77" s="350">
        <f>IF(BZ77="","",VLOOKUP(BZ77,result,2,FALSE))</f>
      </c>
      <c r="BV77" s="351"/>
      <c r="BW77" s="351"/>
      <c r="BX77" s="351"/>
      <c r="BY77" s="352"/>
      <c r="BZ77" s="229"/>
      <c r="CA77" s="230"/>
      <c r="CC77" s="3"/>
      <c r="CD77" s="22">
        <f>IF(BE77=D29,1,0)</f>
        <v>0</v>
      </c>
      <c r="CE77" s="22">
        <f>IF(BE77=D32,1,0)</f>
        <v>0</v>
      </c>
      <c r="CF77" s="22">
        <f>IF(BE77=D35,1,0)</f>
        <v>0</v>
      </c>
      <c r="CG77" s="22">
        <f>IF(BE77=AP29,1,0)</f>
        <v>0</v>
      </c>
      <c r="CH77" s="22">
        <f>IF(BE77=AP32,1,0)</f>
        <v>0</v>
      </c>
      <c r="CI77" s="22">
        <f>IF(BE77=AP35,1,0)</f>
        <v>0</v>
      </c>
      <c r="CJ77" s="3"/>
      <c r="CK77" s="3"/>
      <c r="CL77" s="3"/>
      <c r="CM77" s="3"/>
      <c r="CN77" s="3"/>
      <c r="CO77" s="3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</row>
    <row r="78" spans="2:149" ht="7.5" customHeight="1">
      <c r="B78" s="204"/>
      <c r="C78" s="205"/>
      <c r="D78" s="206"/>
      <c r="E78" s="204"/>
      <c r="F78" s="205"/>
      <c r="G78" s="206"/>
      <c r="H78" s="176"/>
      <c r="I78" s="177"/>
      <c r="J78" s="214"/>
      <c r="K78" s="176"/>
      <c r="L78" s="177"/>
      <c r="M78" s="178"/>
      <c r="N78" s="182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4"/>
      <c r="AF78" s="226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247"/>
      <c r="BF78" s="248"/>
      <c r="BG78" s="248"/>
      <c r="BH78" s="248"/>
      <c r="BI78" s="248"/>
      <c r="BJ78" s="248"/>
      <c r="BK78" s="248"/>
      <c r="BL78" s="248"/>
      <c r="BM78" s="248"/>
      <c r="BN78" s="248"/>
      <c r="BO78" s="248"/>
      <c r="BP78" s="248"/>
      <c r="BQ78" s="248"/>
      <c r="BR78" s="248"/>
      <c r="BS78" s="248"/>
      <c r="BT78" s="249"/>
      <c r="BU78" s="241"/>
      <c r="BV78" s="242"/>
      <c r="BW78" s="242"/>
      <c r="BX78" s="242"/>
      <c r="BY78" s="243"/>
      <c r="BZ78" s="229"/>
      <c r="CA78" s="230"/>
      <c r="CC78" s="3"/>
      <c r="CD78" s="25">
        <f>IF(CD79=D29,1,0)</f>
        <v>0</v>
      </c>
      <c r="CE78" s="25">
        <f>IF(CD79=D32,1,0)</f>
        <v>0</v>
      </c>
      <c r="CF78" s="25">
        <f>IF(CD79=D35,1,0)</f>
        <v>0</v>
      </c>
      <c r="CG78" s="25">
        <f>IF(CD79=AP29,1,0)</f>
        <v>0</v>
      </c>
      <c r="CH78" s="25">
        <f>IF(CD79=AP32,1,0)</f>
        <v>0</v>
      </c>
      <c r="CI78" s="25">
        <f>IF(CD79=AP35,1,0)</f>
        <v>0</v>
      </c>
      <c r="CJ78" s="3"/>
      <c r="CK78" s="3"/>
      <c r="CL78" s="3"/>
      <c r="CM78" s="3"/>
      <c r="CN78" s="3"/>
      <c r="CO78" s="3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</row>
    <row r="79" spans="1:149" ht="7.5" customHeight="1">
      <c r="A79" s="356" t="s">
        <v>55</v>
      </c>
      <c r="B79" s="282" t="s">
        <v>50</v>
      </c>
      <c r="C79" s="283"/>
      <c r="D79" s="284"/>
      <c r="E79" s="282" t="s">
        <v>49</v>
      </c>
      <c r="F79" s="283"/>
      <c r="G79" s="284"/>
      <c r="H79" s="176"/>
      <c r="I79" s="177"/>
      <c r="J79" s="214"/>
      <c r="K79" s="176"/>
      <c r="L79" s="177"/>
      <c r="M79" s="178"/>
      <c r="N79" s="207" t="str">
        <f>IF(B2=6,D5,IF(B2=5,D7,IF(B2=4,"",IF(B2=3,"",""))))</f>
        <v>Xavier Martínez</v>
      </c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9"/>
      <c r="AF79" s="226"/>
      <c r="AG79" s="171"/>
      <c r="AH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247"/>
      <c r="BF79" s="248"/>
      <c r="BG79" s="248"/>
      <c r="BH79" s="248"/>
      <c r="BI79" s="248"/>
      <c r="BJ79" s="248"/>
      <c r="BK79" s="248"/>
      <c r="BL79" s="248"/>
      <c r="BM79" s="248"/>
      <c r="BN79" s="248"/>
      <c r="BO79" s="248"/>
      <c r="BP79" s="248"/>
      <c r="BQ79" s="248"/>
      <c r="BR79" s="248"/>
      <c r="BS79" s="248"/>
      <c r="BT79" s="249"/>
      <c r="BU79" s="241"/>
      <c r="BV79" s="242"/>
      <c r="BW79" s="242"/>
      <c r="BX79" s="242"/>
      <c r="BY79" s="243"/>
      <c r="BZ79" s="229"/>
      <c r="CA79" s="230"/>
      <c r="CC79" s="3"/>
      <c r="CD79" s="26" t="str">
        <f>IF(BZ77=""," ",IF(LEFT(BZ77,1)="3",N79,N77))</f>
        <v> </v>
      </c>
      <c r="CE79" s="27"/>
      <c r="CF79" s="27"/>
      <c r="CG79" s="27"/>
      <c r="CH79" s="28"/>
      <c r="CI79" s="28"/>
      <c r="CJ79" s="3"/>
      <c r="CK79" s="3"/>
      <c r="CL79" s="3"/>
      <c r="CM79" s="3"/>
      <c r="CN79" s="3"/>
      <c r="CO79" s="3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</row>
    <row r="80" spans="1:149" ht="7.5" customHeight="1">
      <c r="A80" s="357"/>
      <c r="B80" s="285"/>
      <c r="C80" s="286"/>
      <c r="D80" s="287"/>
      <c r="E80" s="285"/>
      <c r="F80" s="286"/>
      <c r="G80" s="287"/>
      <c r="H80" s="215"/>
      <c r="I80" s="216"/>
      <c r="J80" s="217"/>
      <c r="K80" s="215"/>
      <c r="L80" s="216"/>
      <c r="M80" s="223"/>
      <c r="N80" s="210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2"/>
      <c r="AF80" s="237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1"/>
      <c r="AS80" s="231"/>
      <c r="AT80" s="231"/>
      <c r="AU80" s="231"/>
      <c r="AV80" s="231"/>
      <c r="AW80" s="231"/>
      <c r="AX80" s="231"/>
      <c r="AY80" s="231"/>
      <c r="AZ80" s="231"/>
      <c r="BA80" s="231"/>
      <c r="BB80" s="231"/>
      <c r="BC80" s="231"/>
      <c r="BD80" s="231"/>
      <c r="BE80" s="250"/>
      <c r="BF80" s="251"/>
      <c r="BG80" s="251"/>
      <c r="BH80" s="251"/>
      <c r="BI80" s="251"/>
      <c r="BJ80" s="251"/>
      <c r="BK80" s="251"/>
      <c r="BL80" s="251"/>
      <c r="BM80" s="251"/>
      <c r="BN80" s="251"/>
      <c r="BO80" s="251"/>
      <c r="BP80" s="251"/>
      <c r="BQ80" s="251"/>
      <c r="BR80" s="251"/>
      <c r="BS80" s="251"/>
      <c r="BT80" s="252"/>
      <c r="BU80" s="353"/>
      <c r="BV80" s="354"/>
      <c r="BW80" s="354"/>
      <c r="BX80" s="354"/>
      <c r="BY80" s="355"/>
      <c r="BZ80" s="229"/>
      <c r="CA80" s="230"/>
      <c r="CC80" s="3"/>
      <c r="CD80" s="28"/>
      <c r="CE80" s="28"/>
      <c r="CF80" s="28"/>
      <c r="CG80" s="28"/>
      <c r="CH80" s="28"/>
      <c r="CI80" s="28"/>
      <c r="CJ80" s="3"/>
      <c r="CK80" s="3"/>
      <c r="CL80" s="3"/>
      <c r="CM80" s="3"/>
      <c r="CN80" s="3"/>
      <c r="CO80" s="3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</row>
    <row r="81" spans="2:149" ht="7.5" customHeight="1">
      <c r="B81" s="204" t="s">
        <v>34</v>
      </c>
      <c r="C81" s="205"/>
      <c r="D81" s="206"/>
      <c r="E81" s="204" t="s">
        <v>28</v>
      </c>
      <c r="F81" s="205"/>
      <c r="G81" s="206"/>
      <c r="H81" s="173"/>
      <c r="I81" s="174"/>
      <c r="J81" s="213"/>
      <c r="K81" s="173"/>
      <c r="L81" s="174"/>
      <c r="M81" s="175"/>
      <c r="N81" s="182" t="str">
        <f>IF(B2=6,D6,IF(B2=5,D3,IF(B2=4,"",IF(B2=3,"",""))))</f>
        <v>Marc Miró</v>
      </c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4"/>
      <c r="AF81" s="224" t="s">
        <v>2</v>
      </c>
      <c r="AG81" s="225"/>
      <c r="AH81" s="225"/>
      <c r="AI81" s="225"/>
      <c r="AJ81" s="225"/>
      <c r="AK81" s="225" t="s">
        <v>2</v>
      </c>
      <c r="AL81" s="225"/>
      <c r="AM81" s="225"/>
      <c r="AN81" s="225"/>
      <c r="AO81" s="225"/>
      <c r="AP81" s="225" t="s">
        <v>2</v>
      </c>
      <c r="AQ81" s="225"/>
      <c r="AR81" s="225"/>
      <c r="AS81" s="225"/>
      <c r="AT81" s="225"/>
      <c r="AU81" s="225" t="s">
        <v>2</v>
      </c>
      <c r="AV81" s="225"/>
      <c r="AW81" s="225"/>
      <c r="AX81" s="225"/>
      <c r="AY81" s="225"/>
      <c r="AZ81" s="225" t="s">
        <v>2</v>
      </c>
      <c r="BA81" s="225"/>
      <c r="BB81" s="225"/>
      <c r="BC81" s="225"/>
      <c r="BD81" s="225"/>
      <c r="BE81" s="247" t="str">
        <f>IF(BZ81=""," ",IF(LEFT(BZ81,1)="3",N81,N83))</f>
        <v> </v>
      </c>
      <c r="BF81" s="248"/>
      <c r="BG81" s="248"/>
      <c r="BH81" s="248"/>
      <c r="BI81" s="248"/>
      <c r="BJ81" s="248"/>
      <c r="BK81" s="248"/>
      <c r="BL81" s="248"/>
      <c r="BM81" s="248"/>
      <c r="BN81" s="248"/>
      <c r="BO81" s="248"/>
      <c r="BP81" s="248"/>
      <c r="BQ81" s="248"/>
      <c r="BR81" s="248"/>
      <c r="BS81" s="248"/>
      <c r="BT81" s="249"/>
      <c r="BU81" s="241">
        <f>IF(BZ81="","",VLOOKUP(BZ81,result,2,FALSE))</f>
      </c>
      <c r="BV81" s="242"/>
      <c r="BW81" s="242"/>
      <c r="BX81" s="242"/>
      <c r="BY81" s="243"/>
      <c r="BZ81" s="229"/>
      <c r="CA81" s="230"/>
      <c r="CC81" s="3"/>
      <c r="CD81" s="22">
        <f>IF(BE81=D29,1,0)</f>
        <v>0</v>
      </c>
      <c r="CE81" s="22">
        <f>IF(BE81=D32,1,0)</f>
        <v>0</v>
      </c>
      <c r="CF81" s="22">
        <f>IF(BE81=D35,1,0)</f>
        <v>0</v>
      </c>
      <c r="CG81" s="22">
        <f>IF(BE81=AP29,1,0)</f>
        <v>0</v>
      </c>
      <c r="CH81" s="22">
        <f>IF(BE81=AP32,1,0)</f>
        <v>0</v>
      </c>
      <c r="CI81" s="22">
        <f>IF(BE81=AP35,1,0)</f>
        <v>0</v>
      </c>
      <c r="CJ81" s="3"/>
      <c r="CK81" s="3"/>
      <c r="CL81" s="3"/>
      <c r="CM81" s="3"/>
      <c r="CN81" s="3"/>
      <c r="CO81" s="3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</row>
    <row r="82" spans="2:149" ht="7.5" customHeight="1">
      <c r="B82" s="204"/>
      <c r="C82" s="205"/>
      <c r="D82" s="206"/>
      <c r="E82" s="204"/>
      <c r="F82" s="205"/>
      <c r="G82" s="206"/>
      <c r="H82" s="176"/>
      <c r="I82" s="177"/>
      <c r="J82" s="214"/>
      <c r="K82" s="176"/>
      <c r="L82" s="177"/>
      <c r="M82" s="178"/>
      <c r="N82" s="182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4"/>
      <c r="AF82" s="226"/>
      <c r="AG82" s="171"/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  <c r="BE82" s="247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8"/>
      <c r="BS82" s="248"/>
      <c r="BT82" s="249"/>
      <c r="BU82" s="241"/>
      <c r="BV82" s="242"/>
      <c r="BW82" s="242"/>
      <c r="BX82" s="242"/>
      <c r="BY82" s="243"/>
      <c r="BZ82" s="229"/>
      <c r="CA82" s="230"/>
      <c r="CC82" s="3"/>
      <c r="CD82" s="25">
        <f>IF(CD83=D29,1,0)</f>
        <v>0</v>
      </c>
      <c r="CE82" s="25">
        <f>IF(CD83=D32,1,0)</f>
        <v>0</v>
      </c>
      <c r="CF82" s="25">
        <f>IF(CD83=D35,1,0)</f>
        <v>0</v>
      </c>
      <c r="CG82" s="25">
        <f>IF(CD83=AP29,1,0)</f>
        <v>0</v>
      </c>
      <c r="CH82" s="25">
        <f>IF(CD83=AP32,1,0)</f>
        <v>0</v>
      </c>
      <c r="CI82" s="25">
        <f>IF(CD83=AP35,1,0)</f>
        <v>0</v>
      </c>
      <c r="CJ82" s="3"/>
      <c r="CK82" s="3"/>
      <c r="CL82" s="3"/>
      <c r="CM82" s="3"/>
      <c r="CN82" s="3"/>
      <c r="CO82" s="3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</row>
    <row r="83" spans="1:149" ht="7.5" customHeight="1">
      <c r="A83" s="356" t="s">
        <v>55</v>
      </c>
      <c r="B83" s="282" t="s">
        <v>48</v>
      </c>
      <c r="C83" s="283"/>
      <c r="D83" s="284"/>
      <c r="E83" s="282" t="s">
        <v>48</v>
      </c>
      <c r="F83" s="283"/>
      <c r="G83" s="284"/>
      <c r="H83" s="176"/>
      <c r="I83" s="177"/>
      <c r="J83" s="214"/>
      <c r="K83" s="176"/>
      <c r="L83" s="177"/>
      <c r="M83" s="178"/>
      <c r="N83" s="207" t="str">
        <f>IF(B2=6,D8,IF(B2=5,D4,IF(B2=4,"",IF(B2=3,"",""))))</f>
        <v>Quim Sànchez</v>
      </c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9"/>
      <c r="AF83" s="226"/>
      <c r="AG83" s="171"/>
      <c r="AH83" s="171"/>
      <c r="AI83" s="171"/>
      <c r="AJ83" s="171"/>
      <c r="AK83" s="171"/>
      <c r="AL83" s="171"/>
      <c r="AM83" s="171"/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247"/>
      <c r="BF83" s="248"/>
      <c r="BG83" s="248"/>
      <c r="BH83" s="248"/>
      <c r="BI83" s="248"/>
      <c r="BJ83" s="248"/>
      <c r="BK83" s="248"/>
      <c r="BL83" s="248"/>
      <c r="BM83" s="248"/>
      <c r="BN83" s="248"/>
      <c r="BO83" s="248"/>
      <c r="BP83" s="248"/>
      <c r="BQ83" s="248"/>
      <c r="BR83" s="248"/>
      <c r="BS83" s="248"/>
      <c r="BT83" s="249"/>
      <c r="BU83" s="241"/>
      <c r="BV83" s="242"/>
      <c r="BW83" s="242"/>
      <c r="BX83" s="242"/>
      <c r="BY83" s="243"/>
      <c r="BZ83" s="229"/>
      <c r="CA83" s="230"/>
      <c r="CC83" s="3"/>
      <c r="CD83" s="26" t="str">
        <f>IF(BZ81=""," ",IF(LEFT(BZ81,1)="3",N83,N81))</f>
        <v> </v>
      </c>
      <c r="CE83" s="27"/>
      <c r="CF83" s="27"/>
      <c r="CG83" s="27"/>
      <c r="CH83" s="28"/>
      <c r="CI83" s="28"/>
      <c r="CJ83" s="3"/>
      <c r="CK83" s="3"/>
      <c r="CL83" s="3"/>
      <c r="CM83" s="3"/>
      <c r="CN83" s="3"/>
      <c r="CO83" s="3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</row>
    <row r="84" spans="1:149" ht="7.5" customHeight="1">
      <c r="A84" s="357"/>
      <c r="B84" s="358"/>
      <c r="C84" s="359"/>
      <c r="D84" s="360"/>
      <c r="E84" s="285"/>
      <c r="F84" s="286"/>
      <c r="G84" s="287"/>
      <c r="H84" s="215"/>
      <c r="I84" s="216"/>
      <c r="J84" s="217"/>
      <c r="K84" s="215"/>
      <c r="L84" s="216"/>
      <c r="M84" s="223"/>
      <c r="N84" s="255"/>
      <c r="O84" s="256"/>
      <c r="P84" s="256"/>
      <c r="Q84" s="256"/>
      <c r="R84" s="256"/>
      <c r="S84" s="256"/>
      <c r="T84" s="256"/>
      <c r="U84" s="256"/>
      <c r="V84" s="256"/>
      <c r="W84" s="256"/>
      <c r="X84" s="256"/>
      <c r="Y84" s="256"/>
      <c r="Z84" s="256"/>
      <c r="AA84" s="256"/>
      <c r="AB84" s="256"/>
      <c r="AC84" s="256"/>
      <c r="AD84" s="256"/>
      <c r="AE84" s="257"/>
      <c r="AF84" s="226"/>
      <c r="AG84" s="171"/>
      <c r="AH84" s="171"/>
      <c r="AI84" s="171"/>
      <c r="AJ84" s="171"/>
      <c r="AK84" s="171"/>
      <c r="AL84" s="171"/>
      <c r="AM84" s="171"/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  <c r="BA84" s="171"/>
      <c r="BB84" s="171"/>
      <c r="BC84" s="171"/>
      <c r="BD84" s="171"/>
      <c r="BE84" s="250"/>
      <c r="BF84" s="251"/>
      <c r="BG84" s="251"/>
      <c r="BH84" s="251"/>
      <c r="BI84" s="251"/>
      <c r="BJ84" s="251"/>
      <c r="BK84" s="251"/>
      <c r="BL84" s="251"/>
      <c r="BM84" s="251"/>
      <c r="BN84" s="251"/>
      <c r="BO84" s="251"/>
      <c r="BP84" s="251"/>
      <c r="BQ84" s="251"/>
      <c r="BR84" s="251"/>
      <c r="BS84" s="251"/>
      <c r="BT84" s="252"/>
      <c r="BU84" s="241"/>
      <c r="BV84" s="242"/>
      <c r="BW84" s="242"/>
      <c r="BX84" s="242"/>
      <c r="BY84" s="243"/>
      <c r="BZ84" s="229"/>
      <c r="CA84" s="230"/>
      <c r="CC84" s="3"/>
      <c r="CD84" s="28"/>
      <c r="CE84" s="28"/>
      <c r="CF84" s="28"/>
      <c r="CG84" s="28"/>
      <c r="CH84" s="28"/>
      <c r="CI84" s="28"/>
      <c r="CJ84" s="3"/>
      <c r="CK84" s="3"/>
      <c r="CL84" s="3"/>
      <c r="CM84" s="3"/>
      <c r="CN84" s="3"/>
      <c r="CO84" s="3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</row>
    <row r="85" spans="2:149" ht="7.5" customHeight="1">
      <c r="B85" s="204" t="s">
        <v>23</v>
      </c>
      <c r="C85" s="205"/>
      <c r="D85" s="206"/>
      <c r="E85" s="261"/>
      <c r="F85" s="262"/>
      <c r="G85" s="263"/>
      <c r="H85" s="173"/>
      <c r="I85" s="174"/>
      <c r="J85" s="213"/>
      <c r="K85" s="173"/>
      <c r="L85" s="174"/>
      <c r="M85" s="175"/>
      <c r="N85" s="182">
        <f>IF(B2=6,D4,IF(B2=5,"",IF(B2=4,"",IF(B2=3,"",""))))</f>
      </c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4"/>
      <c r="AF85" s="254" t="s">
        <v>2</v>
      </c>
      <c r="AG85" s="253"/>
      <c r="AH85" s="253"/>
      <c r="AI85" s="253"/>
      <c r="AJ85" s="253"/>
      <c r="AK85" s="253" t="s">
        <v>2</v>
      </c>
      <c r="AL85" s="253"/>
      <c r="AM85" s="253"/>
      <c r="AN85" s="253"/>
      <c r="AO85" s="253"/>
      <c r="AP85" s="253" t="s">
        <v>2</v>
      </c>
      <c r="AQ85" s="253"/>
      <c r="AR85" s="253"/>
      <c r="AS85" s="253"/>
      <c r="AT85" s="253"/>
      <c r="AU85" s="253" t="s">
        <v>2</v>
      </c>
      <c r="AV85" s="253"/>
      <c r="AW85" s="253"/>
      <c r="AX85" s="253"/>
      <c r="AY85" s="253"/>
      <c r="AZ85" s="253" t="s">
        <v>2</v>
      </c>
      <c r="BA85" s="253"/>
      <c r="BB85" s="253"/>
      <c r="BC85" s="253"/>
      <c r="BD85" s="253"/>
      <c r="BE85" s="244" t="str">
        <f>IF(BZ85=""," ",IF(LEFT(BZ85,1)="3",N85,N87))</f>
        <v> </v>
      </c>
      <c r="BF85" s="245"/>
      <c r="BG85" s="245"/>
      <c r="BH85" s="245"/>
      <c r="BI85" s="245"/>
      <c r="BJ85" s="245"/>
      <c r="BK85" s="245"/>
      <c r="BL85" s="245"/>
      <c r="BM85" s="245"/>
      <c r="BN85" s="245"/>
      <c r="BO85" s="245"/>
      <c r="BP85" s="245"/>
      <c r="BQ85" s="245"/>
      <c r="BR85" s="245"/>
      <c r="BS85" s="245"/>
      <c r="BT85" s="246"/>
      <c r="BU85" s="238">
        <f>IF(BZ85="","",VLOOKUP(BZ85,result,2,FALSE))</f>
      </c>
      <c r="BV85" s="239"/>
      <c r="BW85" s="239"/>
      <c r="BX85" s="239"/>
      <c r="BY85" s="240"/>
      <c r="BZ85" s="229"/>
      <c r="CA85" s="230"/>
      <c r="CC85" s="3"/>
      <c r="CD85" s="22">
        <f>IF(BE85=D29,1,0)</f>
        <v>0</v>
      </c>
      <c r="CE85" s="22">
        <f>IF(BE85=D32,1,0)</f>
        <v>0</v>
      </c>
      <c r="CF85" s="22">
        <f>IF(BE85=D35,1,0)</f>
        <v>0</v>
      </c>
      <c r="CG85" s="22">
        <f>IF(BE85=AP29,1,0)</f>
        <v>0</v>
      </c>
      <c r="CH85" s="22">
        <f>IF(BE85=AP32,1,0)</f>
        <v>0</v>
      </c>
      <c r="CI85" s="22">
        <f>IF(BE85=AP35,1,0)</f>
        <v>0</v>
      </c>
      <c r="CJ85" s="3"/>
      <c r="CK85" s="3"/>
      <c r="CL85" s="3"/>
      <c r="CM85" s="3"/>
      <c r="CN85" s="3"/>
      <c r="CO85" s="3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</row>
    <row r="86" spans="2:149" ht="7.5" customHeight="1">
      <c r="B86" s="204"/>
      <c r="C86" s="205"/>
      <c r="D86" s="206"/>
      <c r="E86" s="176"/>
      <c r="F86" s="177"/>
      <c r="G86" s="214"/>
      <c r="H86" s="176"/>
      <c r="I86" s="177"/>
      <c r="J86" s="214"/>
      <c r="K86" s="176"/>
      <c r="L86" s="177"/>
      <c r="M86" s="178"/>
      <c r="N86" s="182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4"/>
      <c r="AF86" s="226"/>
      <c r="AG86" s="171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  <c r="AS86" s="171"/>
      <c r="AT86" s="171"/>
      <c r="AU86" s="171"/>
      <c r="AV86" s="171"/>
      <c r="AW86" s="171"/>
      <c r="AX86" s="171"/>
      <c r="AY86" s="171"/>
      <c r="AZ86" s="171"/>
      <c r="BA86" s="171"/>
      <c r="BB86" s="171"/>
      <c r="BC86" s="171"/>
      <c r="BD86" s="171"/>
      <c r="BE86" s="247"/>
      <c r="BF86" s="248"/>
      <c r="BG86" s="248"/>
      <c r="BH86" s="248"/>
      <c r="BI86" s="248"/>
      <c r="BJ86" s="248"/>
      <c r="BK86" s="248"/>
      <c r="BL86" s="248"/>
      <c r="BM86" s="248"/>
      <c r="BN86" s="248"/>
      <c r="BO86" s="248"/>
      <c r="BP86" s="248"/>
      <c r="BQ86" s="248"/>
      <c r="BR86" s="248"/>
      <c r="BS86" s="248"/>
      <c r="BT86" s="249"/>
      <c r="BU86" s="241"/>
      <c r="BV86" s="242"/>
      <c r="BW86" s="242"/>
      <c r="BX86" s="242"/>
      <c r="BY86" s="243"/>
      <c r="BZ86" s="229"/>
      <c r="CA86" s="230"/>
      <c r="CC86" s="3"/>
      <c r="CD86" s="25">
        <f>IF(CD87=D29,1,0)</f>
        <v>0</v>
      </c>
      <c r="CE86" s="25">
        <f>IF(CD87=D32,1,0)</f>
        <v>0</v>
      </c>
      <c r="CF86" s="25">
        <f>IF(CD87=D35,1,0)</f>
        <v>0</v>
      </c>
      <c r="CG86" s="25">
        <f>IF(CD87=AP29,1,0)</f>
        <v>0</v>
      </c>
      <c r="CH86" s="25">
        <f>IF(CD87=AP32,1,0)</f>
        <v>0</v>
      </c>
      <c r="CI86" s="25">
        <f>IF(CD87=AP35,1,0)</f>
        <v>0</v>
      </c>
      <c r="CJ86" s="3"/>
      <c r="CK86" s="3"/>
      <c r="CL86" s="3"/>
      <c r="CM86" s="3"/>
      <c r="CN86" s="3"/>
      <c r="CO86" s="3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</row>
    <row r="87" spans="1:149" ht="7.5" customHeight="1">
      <c r="A87" s="356" t="s">
        <v>55</v>
      </c>
      <c r="B87" s="282" t="s">
        <v>51</v>
      </c>
      <c r="C87" s="283"/>
      <c r="D87" s="284"/>
      <c r="E87" s="176"/>
      <c r="F87" s="177"/>
      <c r="G87" s="214"/>
      <c r="H87" s="176"/>
      <c r="I87" s="177"/>
      <c r="J87" s="214"/>
      <c r="K87" s="176"/>
      <c r="L87" s="177"/>
      <c r="M87" s="178"/>
      <c r="N87" s="207">
        <f>IF(B2=6,D5,IF(B2=5,"",IF(B2=4,"",IF(B2=3,"",""))))</f>
      </c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8"/>
      <c r="AB87" s="208"/>
      <c r="AC87" s="208"/>
      <c r="AD87" s="208"/>
      <c r="AE87" s="209"/>
      <c r="AF87" s="226"/>
      <c r="AG87" s="171"/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247"/>
      <c r="BF87" s="248"/>
      <c r="BG87" s="248"/>
      <c r="BH87" s="248"/>
      <c r="BI87" s="248"/>
      <c r="BJ87" s="248"/>
      <c r="BK87" s="248"/>
      <c r="BL87" s="248"/>
      <c r="BM87" s="248"/>
      <c r="BN87" s="248"/>
      <c r="BO87" s="248"/>
      <c r="BP87" s="248"/>
      <c r="BQ87" s="248"/>
      <c r="BR87" s="248"/>
      <c r="BS87" s="248"/>
      <c r="BT87" s="249"/>
      <c r="BU87" s="241"/>
      <c r="BV87" s="242"/>
      <c r="BW87" s="242"/>
      <c r="BX87" s="242"/>
      <c r="BY87" s="243"/>
      <c r="BZ87" s="229"/>
      <c r="CA87" s="230"/>
      <c r="CC87" s="3"/>
      <c r="CD87" s="26" t="str">
        <f>IF(BZ85=""," ",IF(LEFT(BZ85,1)="3",N87,N85))</f>
        <v> </v>
      </c>
      <c r="CE87" s="27"/>
      <c r="CF87" s="27"/>
      <c r="CG87" s="27"/>
      <c r="CH87" s="28"/>
      <c r="CI87" s="28"/>
      <c r="CJ87" s="3"/>
      <c r="CK87" s="3"/>
      <c r="CL87" s="3"/>
      <c r="CM87" s="3"/>
      <c r="CN87" s="3"/>
      <c r="CO87" s="3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</row>
    <row r="88" spans="1:149" ht="7.5" customHeight="1">
      <c r="A88" s="357"/>
      <c r="B88" s="285"/>
      <c r="C88" s="286"/>
      <c r="D88" s="287"/>
      <c r="E88" s="215"/>
      <c r="F88" s="216"/>
      <c r="G88" s="217"/>
      <c r="H88" s="215"/>
      <c r="I88" s="216"/>
      <c r="J88" s="217"/>
      <c r="K88" s="215"/>
      <c r="L88" s="216"/>
      <c r="M88" s="223"/>
      <c r="N88" s="210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2"/>
      <c r="AF88" s="237"/>
      <c r="AG88" s="231"/>
      <c r="AH88" s="231"/>
      <c r="AI88" s="231"/>
      <c r="AJ88" s="231"/>
      <c r="AK88" s="231"/>
      <c r="AL88" s="231"/>
      <c r="AM88" s="231"/>
      <c r="AN88" s="231"/>
      <c r="AO88" s="231"/>
      <c r="AP88" s="231"/>
      <c r="AQ88" s="231"/>
      <c r="AR88" s="231"/>
      <c r="AS88" s="231"/>
      <c r="AT88" s="231"/>
      <c r="AU88" s="231"/>
      <c r="AV88" s="231"/>
      <c r="AW88" s="231"/>
      <c r="AX88" s="231"/>
      <c r="AY88" s="231"/>
      <c r="AZ88" s="231"/>
      <c r="BA88" s="231"/>
      <c r="BB88" s="231"/>
      <c r="BC88" s="231"/>
      <c r="BD88" s="231"/>
      <c r="BE88" s="250"/>
      <c r="BF88" s="251"/>
      <c r="BG88" s="251"/>
      <c r="BH88" s="251"/>
      <c r="BI88" s="251"/>
      <c r="BJ88" s="251"/>
      <c r="BK88" s="251"/>
      <c r="BL88" s="251"/>
      <c r="BM88" s="251"/>
      <c r="BN88" s="251"/>
      <c r="BO88" s="251"/>
      <c r="BP88" s="251"/>
      <c r="BQ88" s="251"/>
      <c r="BR88" s="251"/>
      <c r="BS88" s="251"/>
      <c r="BT88" s="252"/>
      <c r="BU88" s="241"/>
      <c r="BV88" s="242"/>
      <c r="BW88" s="242"/>
      <c r="BX88" s="242"/>
      <c r="BY88" s="243"/>
      <c r="BZ88" s="229"/>
      <c r="CA88" s="230"/>
      <c r="CC88" s="3"/>
      <c r="CD88" s="28"/>
      <c r="CE88" s="28"/>
      <c r="CF88" s="28"/>
      <c r="CG88" s="28"/>
      <c r="CH88" s="28"/>
      <c r="CI88" s="28"/>
      <c r="CJ88" s="3"/>
      <c r="CK88" s="3"/>
      <c r="CL88" s="3"/>
      <c r="CM88" s="3"/>
      <c r="CN88" s="3"/>
      <c r="CO88" s="3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</row>
    <row r="89" spans="2:149" ht="7.5" customHeight="1">
      <c r="B89" s="204" t="s">
        <v>32</v>
      </c>
      <c r="C89" s="205"/>
      <c r="D89" s="206"/>
      <c r="E89" s="173"/>
      <c r="F89" s="174"/>
      <c r="G89" s="213"/>
      <c r="H89" s="173"/>
      <c r="I89" s="174"/>
      <c r="J89" s="213"/>
      <c r="K89" s="173"/>
      <c r="L89" s="174"/>
      <c r="M89" s="175"/>
      <c r="N89" s="182">
        <f>IF(B2=6,D3,IF(B2=5,"",IF(B2=4,"",IF(B2=3,"",""))))</f>
      </c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E89" s="184"/>
      <c r="AF89" s="224" t="s">
        <v>2</v>
      </c>
      <c r="AG89" s="225"/>
      <c r="AH89" s="225"/>
      <c r="AI89" s="225"/>
      <c r="AJ89" s="225"/>
      <c r="AK89" s="225" t="s">
        <v>2</v>
      </c>
      <c r="AL89" s="225"/>
      <c r="AM89" s="225"/>
      <c r="AN89" s="225"/>
      <c r="AO89" s="225"/>
      <c r="AP89" s="225" t="s">
        <v>2</v>
      </c>
      <c r="AQ89" s="225"/>
      <c r="AR89" s="225"/>
      <c r="AS89" s="225"/>
      <c r="AT89" s="225"/>
      <c r="AU89" s="225" t="s">
        <v>2</v>
      </c>
      <c r="AV89" s="225"/>
      <c r="AW89" s="225"/>
      <c r="AX89" s="225"/>
      <c r="AY89" s="225"/>
      <c r="AZ89" s="225" t="s">
        <v>2</v>
      </c>
      <c r="BA89" s="225"/>
      <c r="BB89" s="225"/>
      <c r="BC89" s="225"/>
      <c r="BD89" s="225"/>
      <c r="BE89" s="258" t="str">
        <f>IF(BZ89=""," ",IF(LEFT(BZ89,1)="3",N89,N91))</f>
        <v> </v>
      </c>
      <c r="BF89" s="259"/>
      <c r="BG89" s="259"/>
      <c r="BH89" s="259"/>
      <c r="BI89" s="259"/>
      <c r="BJ89" s="259"/>
      <c r="BK89" s="259"/>
      <c r="BL89" s="259"/>
      <c r="BM89" s="259"/>
      <c r="BN89" s="259"/>
      <c r="BO89" s="259"/>
      <c r="BP89" s="259"/>
      <c r="BQ89" s="259"/>
      <c r="BR89" s="259"/>
      <c r="BS89" s="259"/>
      <c r="BT89" s="260"/>
      <c r="BU89" s="350">
        <f>IF(BZ89="","",VLOOKUP(BZ89,result,2,FALSE))</f>
      </c>
      <c r="BV89" s="351"/>
      <c r="BW89" s="351"/>
      <c r="BX89" s="351"/>
      <c r="BY89" s="352"/>
      <c r="BZ89" s="229"/>
      <c r="CA89" s="230"/>
      <c r="CC89" s="3"/>
      <c r="CD89" s="22">
        <f>IF(BE89=D29,1,0)</f>
        <v>0</v>
      </c>
      <c r="CE89" s="22">
        <f>IF(BE89=D32,1,0)</f>
        <v>0</v>
      </c>
      <c r="CF89" s="22">
        <f>IF(BE89=D35,1,0)</f>
        <v>0</v>
      </c>
      <c r="CG89" s="22">
        <f>IF(BE89=AP29,1,0)</f>
        <v>0</v>
      </c>
      <c r="CH89" s="22">
        <f>IF(BE89=AP32,1,0)</f>
        <v>0</v>
      </c>
      <c r="CI89" s="22">
        <f>IF(BE89=AP35,1,0)</f>
        <v>0</v>
      </c>
      <c r="CJ89" s="3"/>
      <c r="CK89" s="3"/>
      <c r="CL89" s="3"/>
      <c r="CM89" s="3"/>
      <c r="CN89" s="3"/>
      <c r="CO89" s="3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</row>
    <row r="90" spans="2:149" ht="7.5" customHeight="1">
      <c r="B90" s="204"/>
      <c r="C90" s="205"/>
      <c r="D90" s="206"/>
      <c r="E90" s="176"/>
      <c r="F90" s="177"/>
      <c r="G90" s="214"/>
      <c r="H90" s="176"/>
      <c r="I90" s="177"/>
      <c r="J90" s="214"/>
      <c r="K90" s="176"/>
      <c r="L90" s="177"/>
      <c r="M90" s="178"/>
      <c r="N90" s="182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4"/>
      <c r="AF90" s="226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71"/>
      <c r="AT90" s="171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  <c r="BE90" s="247"/>
      <c r="BF90" s="248"/>
      <c r="BG90" s="248"/>
      <c r="BH90" s="248"/>
      <c r="BI90" s="248"/>
      <c r="BJ90" s="248"/>
      <c r="BK90" s="248"/>
      <c r="BL90" s="248"/>
      <c r="BM90" s="248"/>
      <c r="BN90" s="248"/>
      <c r="BO90" s="248"/>
      <c r="BP90" s="248"/>
      <c r="BQ90" s="248"/>
      <c r="BR90" s="248"/>
      <c r="BS90" s="248"/>
      <c r="BT90" s="249"/>
      <c r="BU90" s="241"/>
      <c r="BV90" s="242"/>
      <c r="BW90" s="242"/>
      <c r="BX90" s="242"/>
      <c r="BY90" s="243"/>
      <c r="BZ90" s="229"/>
      <c r="CA90" s="230"/>
      <c r="CC90" s="3"/>
      <c r="CD90" s="25">
        <f>IF(CD91=D29,1,0)</f>
        <v>0</v>
      </c>
      <c r="CE90" s="25">
        <f>IF(CD91=D32,1,0)</f>
        <v>0</v>
      </c>
      <c r="CF90" s="25">
        <f>IF(CD91=D35,1,0)</f>
        <v>0</v>
      </c>
      <c r="CG90" s="25">
        <f>IF(CD91=AP29,1,0)</f>
        <v>0</v>
      </c>
      <c r="CH90" s="25">
        <f>IF(CD91=AP32,1,0)</f>
        <v>0</v>
      </c>
      <c r="CI90" s="25">
        <f>IF(CD91=AP35,1,0)</f>
        <v>0</v>
      </c>
      <c r="CJ90" s="3"/>
      <c r="CK90" s="3"/>
      <c r="CL90" s="3"/>
      <c r="CM90" s="3"/>
      <c r="CN90" s="3"/>
      <c r="CO90" s="3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</row>
    <row r="91" spans="1:149" s="29" customFormat="1" ht="7.5" customHeight="1">
      <c r="A91" s="356" t="s">
        <v>55</v>
      </c>
      <c r="B91" s="282" t="s">
        <v>50</v>
      </c>
      <c r="C91" s="283"/>
      <c r="D91" s="284"/>
      <c r="E91" s="176"/>
      <c r="F91" s="177"/>
      <c r="G91" s="214"/>
      <c r="H91" s="176"/>
      <c r="I91" s="177"/>
      <c r="J91" s="214"/>
      <c r="K91" s="176"/>
      <c r="L91" s="177"/>
      <c r="M91" s="178"/>
      <c r="N91" s="207">
        <f>IF(B2=6,D7,IF(B2=5,"",IF(B2=4,"",IF(B2=3,"",""))))</f>
      </c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9"/>
      <c r="AF91" s="226"/>
      <c r="AG91" s="171"/>
      <c r="AH91" s="171"/>
      <c r="AI91" s="171"/>
      <c r="AJ91" s="171"/>
      <c r="AK91" s="171"/>
      <c r="AL91" s="171"/>
      <c r="AM91" s="171"/>
      <c r="AN91" s="171"/>
      <c r="AO91" s="171"/>
      <c r="AP91" s="171"/>
      <c r="AQ91" s="171"/>
      <c r="AR91" s="171"/>
      <c r="AS91" s="171"/>
      <c r="AT91" s="171"/>
      <c r="AU91" s="171"/>
      <c r="AV91" s="171"/>
      <c r="AW91" s="171"/>
      <c r="AX91" s="171"/>
      <c r="AY91" s="171"/>
      <c r="AZ91" s="171"/>
      <c r="BA91" s="171"/>
      <c r="BB91" s="171"/>
      <c r="BC91" s="171"/>
      <c r="BD91" s="171"/>
      <c r="BE91" s="247"/>
      <c r="BF91" s="248"/>
      <c r="BG91" s="248"/>
      <c r="BH91" s="248"/>
      <c r="BI91" s="248"/>
      <c r="BJ91" s="248"/>
      <c r="BK91" s="248"/>
      <c r="BL91" s="248"/>
      <c r="BM91" s="248"/>
      <c r="BN91" s="248"/>
      <c r="BO91" s="248"/>
      <c r="BP91" s="248"/>
      <c r="BQ91" s="248"/>
      <c r="BR91" s="248"/>
      <c r="BS91" s="248"/>
      <c r="BT91" s="249"/>
      <c r="BU91" s="241"/>
      <c r="BV91" s="242"/>
      <c r="BW91" s="242"/>
      <c r="BX91" s="242"/>
      <c r="BY91" s="243"/>
      <c r="BZ91" s="229"/>
      <c r="CA91" s="230"/>
      <c r="CB91" s="14"/>
      <c r="CC91" s="3"/>
      <c r="CD91" s="26" t="str">
        <f>IF(BZ89=""," ",IF(LEFT(BZ89,1)="3",N91,N89))</f>
        <v> </v>
      </c>
      <c r="CE91" s="27"/>
      <c r="CF91" s="27"/>
      <c r="CG91" s="27"/>
      <c r="CH91" s="28"/>
      <c r="CI91" s="28"/>
      <c r="CJ91" s="3"/>
      <c r="CK91" s="3"/>
      <c r="CL91" s="3"/>
      <c r="CM91" s="3"/>
      <c r="CN91" s="3"/>
      <c r="CO91" s="3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</row>
    <row r="92" spans="1:149" ht="7.5" customHeight="1">
      <c r="A92" s="357"/>
      <c r="B92" s="285"/>
      <c r="C92" s="286"/>
      <c r="D92" s="287"/>
      <c r="E92" s="215"/>
      <c r="F92" s="216"/>
      <c r="G92" s="217"/>
      <c r="H92" s="215"/>
      <c r="I92" s="216"/>
      <c r="J92" s="217"/>
      <c r="K92" s="215"/>
      <c r="L92" s="216"/>
      <c r="M92" s="223"/>
      <c r="N92" s="210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2"/>
      <c r="AF92" s="237"/>
      <c r="AG92" s="231"/>
      <c r="AH92" s="231"/>
      <c r="AI92" s="231"/>
      <c r="AJ92" s="231"/>
      <c r="AK92" s="231"/>
      <c r="AL92" s="231"/>
      <c r="AM92" s="231"/>
      <c r="AN92" s="231"/>
      <c r="AO92" s="231"/>
      <c r="AP92" s="231"/>
      <c r="AQ92" s="231"/>
      <c r="AR92" s="231"/>
      <c r="AS92" s="231"/>
      <c r="AT92" s="231"/>
      <c r="AU92" s="231"/>
      <c r="AV92" s="231"/>
      <c r="AW92" s="231"/>
      <c r="AX92" s="231"/>
      <c r="AY92" s="231"/>
      <c r="AZ92" s="231"/>
      <c r="BA92" s="231"/>
      <c r="BB92" s="231"/>
      <c r="BC92" s="231"/>
      <c r="BD92" s="231"/>
      <c r="BE92" s="250"/>
      <c r="BF92" s="251"/>
      <c r="BG92" s="251"/>
      <c r="BH92" s="251"/>
      <c r="BI92" s="251"/>
      <c r="BJ92" s="251"/>
      <c r="BK92" s="251"/>
      <c r="BL92" s="251"/>
      <c r="BM92" s="251"/>
      <c r="BN92" s="251"/>
      <c r="BO92" s="251"/>
      <c r="BP92" s="251"/>
      <c r="BQ92" s="251"/>
      <c r="BR92" s="251"/>
      <c r="BS92" s="251"/>
      <c r="BT92" s="252"/>
      <c r="BU92" s="353"/>
      <c r="BV92" s="354"/>
      <c r="BW92" s="354"/>
      <c r="BX92" s="354"/>
      <c r="BY92" s="355"/>
      <c r="BZ92" s="229"/>
      <c r="CA92" s="230"/>
      <c r="CC92" s="3"/>
      <c r="CD92" s="28"/>
      <c r="CE92" s="28"/>
      <c r="CF92" s="28"/>
      <c r="CG92" s="28"/>
      <c r="CH92" s="28"/>
      <c r="CI92" s="28"/>
      <c r="CJ92" s="3"/>
      <c r="CK92" s="3"/>
      <c r="CL92" s="3"/>
      <c r="CM92" s="3"/>
      <c r="CN92" s="3"/>
      <c r="CO92" s="3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</row>
    <row r="93" spans="2:149" ht="7.5" customHeight="1">
      <c r="B93" s="204" t="s">
        <v>35</v>
      </c>
      <c r="C93" s="205"/>
      <c r="D93" s="206"/>
      <c r="E93" s="173"/>
      <c r="F93" s="174"/>
      <c r="G93" s="213"/>
      <c r="H93" s="173"/>
      <c r="I93" s="174"/>
      <c r="J93" s="213"/>
      <c r="K93" s="173"/>
      <c r="L93" s="174"/>
      <c r="M93" s="175"/>
      <c r="N93" s="182">
        <f>IF(B2=6,D5,IF(B2=5,"",IF(B2=4,"",IF(B2=3,"",""))))</f>
      </c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4"/>
      <c r="AF93" s="224" t="s">
        <v>2</v>
      </c>
      <c r="AG93" s="225"/>
      <c r="AH93" s="225"/>
      <c r="AI93" s="225"/>
      <c r="AJ93" s="225"/>
      <c r="AK93" s="225" t="s">
        <v>2</v>
      </c>
      <c r="AL93" s="225"/>
      <c r="AM93" s="225"/>
      <c r="AN93" s="225"/>
      <c r="AO93" s="225"/>
      <c r="AP93" s="225" t="s">
        <v>2</v>
      </c>
      <c r="AQ93" s="225"/>
      <c r="AR93" s="225"/>
      <c r="AS93" s="225"/>
      <c r="AT93" s="225"/>
      <c r="AU93" s="225" t="s">
        <v>2</v>
      </c>
      <c r="AV93" s="225"/>
      <c r="AW93" s="225"/>
      <c r="AX93" s="225"/>
      <c r="AY93" s="225"/>
      <c r="AZ93" s="225" t="s">
        <v>2</v>
      </c>
      <c r="BA93" s="225"/>
      <c r="BB93" s="225"/>
      <c r="BC93" s="225"/>
      <c r="BD93" s="225"/>
      <c r="BE93" s="258" t="str">
        <f>IF(BZ93=""," ",IF(LEFT(BZ93,1)="3",N93,N95))</f>
        <v> </v>
      </c>
      <c r="BF93" s="259"/>
      <c r="BG93" s="259"/>
      <c r="BH93" s="259"/>
      <c r="BI93" s="259"/>
      <c r="BJ93" s="259"/>
      <c r="BK93" s="259"/>
      <c r="BL93" s="259"/>
      <c r="BM93" s="259"/>
      <c r="BN93" s="259"/>
      <c r="BO93" s="259"/>
      <c r="BP93" s="259"/>
      <c r="BQ93" s="259"/>
      <c r="BR93" s="259"/>
      <c r="BS93" s="259"/>
      <c r="BT93" s="260"/>
      <c r="BU93" s="350">
        <f>IF(BZ93="","",VLOOKUP(BZ93,result,2,FALSE))</f>
      </c>
      <c r="BV93" s="351"/>
      <c r="BW93" s="351"/>
      <c r="BX93" s="351"/>
      <c r="BY93" s="352"/>
      <c r="BZ93" s="229"/>
      <c r="CA93" s="230"/>
      <c r="CC93" s="3"/>
      <c r="CD93" s="22">
        <f>IF(BE93=D29,1,0)</f>
        <v>0</v>
      </c>
      <c r="CE93" s="22">
        <f>IF(BE93=D32,1,0)</f>
        <v>0</v>
      </c>
      <c r="CF93" s="22">
        <f>IF(BE93=D35,1,0)</f>
        <v>0</v>
      </c>
      <c r="CG93" s="22">
        <f>IF(BE93=AP29,1,0)</f>
        <v>0</v>
      </c>
      <c r="CH93" s="22">
        <f>IF(BE93=AP32,1,0)</f>
        <v>0</v>
      </c>
      <c r="CI93" s="22">
        <f>IF(BE93=AP35,1,0)</f>
        <v>0</v>
      </c>
      <c r="CJ93" s="3"/>
      <c r="CK93" s="3"/>
      <c r="CL93" s="3"/>
      <c r="CM93" s="3"/>
      <c r="CN93" s="3"/>
      <c r="CO93" s="3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</row>
    <row r="94" spans="2:149" ht="7.5" customHeight="1">
      <c r="B94" s="204"/>
      <c r="C94" s="205"/>
      <c r="D94" s="206"/>
      <c r="E94" s="176"/>
      <c r="F94" s="177"/>
      <c r="G94" s="214"/>
      <c r="H94" s="176"/>
      <c r="I94" s="177"/>
      <c r="J94" s="214"/>
      <c r="K94" s="176"/>
      <c r="L94" s="177"/>
      <c r="M94" s="178"/>
      <c r="N94" s="182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184"/>
      <c r="AF94" s="226"/>
      <c r="AG94" s="171"/>
      <c r="AH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1"/>
      <c r="AS94" s="171"/>
      <c r="AT94" s="171"/>
      <c r="AU94" s="171"/>
      <c r="AV94" s="171"/>
      <c r="AW94" s="171"/>
      <c r="AX94" s="171"/>
      <c r="AY94" s="171"/>
      <c r="AZ94" s="171"/>
      <c r="BA94" s="171"/>
      <c r="BB94" s="171"/>
      <c r="BC94" s="171"/>
      <c r="BD94" s="171"/>
      <c r="BE94" s="247"/>
      <c r="BF94" s="248"/>
      <c r="BG94" s="248"/>
      <c r="BH94" s="248"/>
      <c r="BI94" s="248"/>
      <c r="BJ94" s="248"/>
      <c r="BK94" s="248"/>
      <c r="BL94" s="248"/>
      <c r="BM94" s="248"/>
      <c r="BN94" s="248"/>
      <c r="BO94" s="248"/>
      <c r="BP94" s="248"/>
      <c r="BQ94" s="248"/>
      <c r="BR94" s="248"/>
      <c r="BS94" s="248"/>
      <c r="BT94" s="249"/>
      <c r="BU94" s="241"/>
      <c r="BV94" s="242"/>
      <c r="BW94" s="242"/>
      <c r="BX94" s="242"/>
      <c r="BY94" s="243"/>
      <c r="BZ94" s="229"/>
      <c r="CA94" s="230"/>
      <c r="CC94" s="3"/>
      <c r="CD94" s="25">
        <f>IF(CD95=D29,1,0)</f>
        <v>0</v>
      </c>
      <c r="CE94" s="25">
        <f>IF(CD95=D32,1,0)</f>
        <v>0</v>
      </c>
      <c r="CF94" s="25">
        <f>IF(CD95=D35,1,0)</f>
        <v>0</v>
      </c>
      <c r="CG94" s="25">
        <f>IF(CD95=AP29,1,0)</f>
        <v>0</v>
      </c>
      <c r="CH94" s="25">
        <f>IF(CD95=AP32,1,0)</f>
        <v>0</v>
      </c>
      <c r="CI94" s="25">
        <f>IF(CD95=AP35,1,0)</f>
        <v>0</v>
      </c>
      <c r="CJ94" s="3"/>
      <c r="CK94" s="3"/>
      <c r="CL94" s="3"/>
      <c r="CM94" s="3"/>
      <c r="CN94" s="3"/>
      <c r="CO94" s="3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</row>
    <row r="95" spans="1:149" ht="7.5" customHeight="1">
      <c r="A95" s="356" t="s">
        <v>55</v>
      </c>
      <c r="B95" s="282" t="s">
        <v>49</v>
      </c>
      <c r="C95" s="283"/>
      <c r="D95" s="284"/>
      <c r="E95" s="176"/>
      <c r="F95" s="177"/>
      <c r="G95" s="214"/>
      <c r="H95" s="176"/>
      <c r="I95" s="177"/>
      <c r="J95" s="214"/>
      <c r="K95" s="176"/>
      <c r="L95" s="177"/>
      <c r="M95" s="178"/>
      <c r="N95" s="207">
        <f>IF(B2=6,D8,IF(B2=5,"",IF(B2=4,"",IF(B2=3,"",""))))</f>
      </c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9"/>
      <c r="AF95" s="226"/>
      <c r="AG95" s="171"/>
      <c r="AH95" s="171"/>
      <c r="AI95" s="171"/>
      <c r="AJ95" s="171"/>
      <c r="AK95" s="171"/>
      <c r="AL95" s="171"/>
      <c r="AM95" s="171"/>
      <c r="AN95" s="171"/>
      <c r="AO95" s="171"/>
      <c r="AP95" s="171"/>
      <c r="AQ95" s="171"/>
      <c r="AR95" s="171"/>
      <c r="AS95" s="171"/>
      <c r="AT95" s="171"/>
      <c r="AU95" s="171"/>
      <c r="AV95" s="171"/>
      <c r="AW95" s="171"/>
      <c r="AX95" s="171"/>
      <c r="AY95" s="171"/>
      <c r="AZ95" s="171"/>
      <c r="BA95" s="171"/>
      <c r="BB95" s="171"/>
      <c r="BC95" s="171"/>
      <c r="BD95" s="171"/>
      <c r="BE95" s="247"/>
      <c r="BF95" s="248"/>
      <c r="BG95" s="248"/>
      <c r="BH95" s="248"/>
      <c r="BI95" s="248"/>
      <c r="BJ95" s="248"/>
      <c r="BK95" s="248"/>
      <c r="BL95" s="248"/>
      <c r="BM95" s="248"/>
      <c r="BN95" s="248"/>
      <c r="BO95" s="248"/>
      <c r="BP95" s="248"/>
      <c r="BQ95" s="248"/>
      <c r="BR95" s="248"/>
      <c r="BS95" s="248"/>
      <c r="BT95" s="249"/>
      <c r="BU95" s="241"/>
      <c r="BV95" s="242"/>
      <c r="BW95" s="242"/>
      <c r="BX95" s="242"/>
      <c r="BY95" s="243"/>
      <c r="BZ95" s="229"/>
      <c r="CA95" s="230"/>
      <c r="CC95" s="3"/>
      <c r="CD95" s="26" t="str">
        <f>IF(BZ93=""," ",IF(LEFT(BZ93,1)="3",N95,N93))</f>
        <v> </v>
      </c>
      <c r="CE95" s="27"/>
      <c r="CF95" s="27"/>
      <c r="CG95" s="27"/>
      <c r="CH95" s="28"/>
      <c r="CI95" s="28"/>
      <c r="CJ95" s="3"/>
      <c r="CK95" s="3"/>
      <c r="CL95" s="3"/>
      <c r="CM95" s="3"/>
      <c r="CN95" s="3"/>
      <c r="CO95" s="3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</row>
    <row r="96" spans="1:149" ht="7.5" customHeight="1">
      <c r="A96" s="357"/>
      <c r="B96" s="285"/>
      <c r="C96" s="286"/>
      <c r="D96" s="287"/>
      <c r="E96" s="215"/>
      <c r="F96" s="216"/>
      <c r="G96" s="217"/>
      <c r="H96" s="215"/>
      <c r="I96" s="216"/>
      <c r="J96" s="217"/>
      <c r="K96" s="215"/>
      <c r="L96" s="216"/>
      <c r="M96" s="223"/>
      <c r="N96" s="210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2"/>
      <c r="AF96" s="237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1"/>
      <c r="BD96" s="231"/>
      <c r="BE96" s="250"/>
      <c r="BF96" s="251"/>
      <c r="BG96" s="251"/>
      <c r="BH96" s="251"/>
      <c r="BI96" s="251"/>
      <c r="BJ96" s="251"/>
      <c r="BK96" s="251"/>
      <c r="BL96" s="251"/>
      <c r="BM96" s="251"/>
      <c r="BN96" s="251"/>
      <c r="BO96" s="251"/>
      <c r="BP96" s="251"/>
      <c r="BQ96" s="251"/>
      <c r="BR96" s="251"/>
      <c r="BS96" s="251"/>
      <c r="BT96" s="252"/>
      <c r="BU96" s="353"/>
      <c r="BV96" s="354"/>
      <c r="BW96" s="354"/>
      <c r="BX96" s="354"/>
      <c r="BY96" s="355"/>
      <c r="BZ96" s="229"/>
      <c r="CA96" s="230"/>
      <c r="CC96" s="3"/>
      <c r="CD96" s="28"/>
      <c r="CE96" s="28"/>
      <c r="CF96" s="28"/>
      <c r="CG96" s="28"/>
      <c r="CH96" s="28"/>
      <c r="CI96" s="28"/>
      <c r="CJ96" s="3"/>
      <c r="CK96" s="3"/>
      <c r="CL96" s="3"/>
      <c r="CM96" s="3"/>
      <c r="CN96" s="3"/>
      <c r="CO96" s="3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</row>
    <row r="97" spans="2:149" ht="7.5" customHeight="1">
      <c r="B97" s="204" t="s">
        <v>26</v>
      </c>
      <c r="C97" s="205"/>
      <c r="D97" s="206"/>
      <c r="E97" s="173"/>
      <c r="F97" s="174"/>
      <c r="G97" s="213"/>
      <c r="H97" s="173"/>
      <c r="I97" s="174"/>
      <c r="J97" s="213"/>
      <c r="K97" s="173"/>
      <c r="L97" s="174"/>
      <c r="M97" s="175"/>
      <c r="N97" s="182">
        <f>IF(B2=6,D6,IF(B2=5,"",IF(B2=4,"",IF(B2=3,"",""))))</f>
      </c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184"/>
      <c r="AF97" s="224" t="s">
        <v>2</v>
      </c>
      <c r="AG97" s="225"/>
      <c r="AH97" s="225"/>
      <c r="AI97" s="225"/>
      <c r="AJ97" s="225"/>
      <c r="AK97" s="225" t="s">
        <v>2</v>
      </c>
      <c r="AL97" s="225"/>
      <c r="AM97" s="225"/>
      <c r="AN97" s="225"/>
      <c r="AO97" s="225"/>
      <c r="AP97" s="225" t="s">
        <v>2</v>
      </c>
      <c r="AQ97" s="225"/>
      <c r="AR97" s="225"/>
      <c r="AS97" s="225"/>
      <c r="AT97" s="225"/>
      <c r="AU97" s="225" t="s">
        <v>2</v>
      </c>
      <c r="AV97" s="225"/>
      <c r="AW97" s="225"/>
      <c r="AX97" s="225"/>
      <c r="AY97" s="225"/>
      <c r="AZ97" s="225" t="s">
        <v>2</v>
      </c>
      <c r="BA97" s="225"/>
      <c r="BB97" s="225"/>
      <c r="BC97" s="225"/>
      <c r="BD97" s="225"/>
      <c r="BE97" s="258" t="str">
        <f>IF(BZ97=""," ",IF(LEFT(BZ97,1)="3",N97,N99))</f>
        <v> </v>
      </c>
      <c r="BF97" s="259"/>
      <c r="BG97" s="259"/>
      <c r="BH97" s="259"/>
      <c r="BI97" s="259"/>
      <c r="BJ97" s="259"/>
      <c r="BK97" s="259"/>
      <c r="BL97" s="259"/>
      <c r="BM97" s="259"/>
      <c r="BN97" s="259"/>
      <c r="BO97" s="259"/>
      <c r="BP97" s="259"/>
      <c r="BQ97" s="259"/>
      <c r="BR97" s="259"/>
      <c r="BS97" s="259"/>
      <c r="BT97" s="260"/>
      <c r="BU97" s="350">
        <f>IF(BZ97="","",VLOOKUP(BZ97,result,2,FALSE))</f>
      </c>
      <c r="BV97" s="351"/>
      <c r="BW97" s="351"/>
      <c r="BX97" s="351"/>
      <c r="BY97" s="352"/>
      <c r="BZ97" s="229"/>
      <c r="CA97" s="230"/>
      <c r="CC97" s="3"/>
      <c r="CD97" s="22">
        <f>IF(BE97=D29,1,0)</f>
        <v>0</v>
      </c>
      <c r="CE97" s="22">
        <f>IF(BE97=D32,1,0)</f>
        <v>0</v>
      </c>
      <c r="CF97" s="22">
        <f>IF(BE97=D35,1,0)</f>
        <v>0</v>
      </c>
      <c r="CG97" s="22">
        <f>IF(BE97=AP29,1,0)</f>
        <v>0</v>
      </c>
      <c r="CH97" s="22">
        <f>IF(BE97=AP32,1,0)</f>
        <v>0</v>
      </c>
      <c r="CI97" s="22">
        <f>IF(BE97=AP35,1,0)</f>
        <v>0</v>
      </c>
      <c r="CJ97" s="3"/>
      <c r="CK97" s="3"/>
      <c r="CL97" s="3"/>
      <c r="CM97" s="3"/>
      <c r="CN97" s="3"/>
      <c r="CO97" s="3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</row>
    <row r="98" spans="2:149" ht="7.5" customHeight="1">
      <c r="B98" s="204"/>
      <c r="C98" s="205"/>
      <c r="D98" s="206"/>
      <c r="E98" s="176"/>
      <c r="F98" s="177"/>
      <c r="G98" s="214"/>
      <c r="H98" s="176"/>
      <c r="I98" s="177"/>
      <c r="J98" s="214"/>
      <c r="K98" s="176"/>
      <c r="L98" s="177"/>
      <c r="M98" s="178"/>
      <c r="N98" s="182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  <c r="AD98" s="183"/>
      <c r="AE98" s="184"/>
      <c r="AF98" s="226"/>
      <c r="AG98" s="171"/>
      <c r="AH98" s="171"/>
      <c r="AI98" s="171"/>
      <c r="AJ98" s="171"/>
      <c r="AK98" s="171"/>
      <c r="AL98" s="171"/>
      <c r="AM98" s="171"/>
      <c r="AN98" s="171"/>
      <c r="AO98" s="171"/>
      <c r="AP98" s="171"/>
      <c r="AQ98" s="171"/>
      <c r="AR98" s="171"/>
      <c r="AS98" s="171"/>
      <c r="AT98" s="171"/>
      <c r="AU98" s="171"/>
      <c r="AV98" s="171"/>
      <c r="AW98" s="171"/>
      <c r="AX98" s="171"/>
      <c r="AY98" s="171"/>
      <c r="AZ98" s="171"/>
      <c r="BA98" s="171"/>
      <c r="BB98" s="171"/>
      <c r="BC98" s="171"/>
      <c r="BD98" s="171"/>
      <c r="BE98" s="247"/>
      <c r="BF98" s="248"/>
      <c r="BG98" s="248"/>
      <c r="BH98" s="248"/>
      <c r="BI98" s="248"/>
      <c r="BJ98" s="248"/>
      <c r="BK98" s="248"/>
      <c r="BL98" s="248"/>
      <c r="BM98" s="248"/>
      <c r="BN98" s="248"/>
      <c r="BO98" s="248"/>
      <c r="BP98" s="248"/>
      <c r="BQ98" s="248"/>
      <c r="BR98" s="248"/>
      <c r="BS98" s="248"/>
      <c r="BT98" s="249"/>
      <c r="BU98" s="241"/>
      <c r="BV98" s="242"/>
      <c r="BW98" s="242"/>
      <c r="BX98" s="242"/>
      <c r="BY98" s="243"/>
      <c r="BZ98" s="229"/>
      <c r="CA98" s="230"/>
      <c r="CC98" s="3"/>
      <c r="CD98" s="25">
        <f>IF(CD99=D29,1,0)</f>
        <v>0</v>
      </c>
      <c r="CE98" s="25">
        <f>IF(CD99=D32,1,0)</f>
        <v>0</v>
      </c>
      <c r="CF98" s="25">
        <f>IF(CD99=D35,1,0)</f>
        <v>0</v>
      </c>
      <c r="CG98" s="25">
        <f>IF(CD99=AP29,1,0)</f>
        <v>0</v>
      </c>
      <c r="CH98" s="25">
        <f>IF(CD99=AP32,1,0)</f>
        <v>0</v>
      </c>
      <c r="CI98" s="25">
        <f>IF(CD99=AP35,1,0)</f>
        <v>0</v>
      </c>
      <c r="CJ98" s="3"/>
      <c r="CK98" s="3"/>
      <c r="CL98" s="3"/>
      <c r="CM98" s="3"/>
      <c r="CN98" s="3"/>
      <c r="CO98" s="3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</row>
    <row r="99" spans="1:149" ht="7.5" customHeight="1">
      <c r="A99" s="356" t="s">
        <v>55</v>
      </c>
      <c r="B99" s="282" t="s">
        <v>52</v>
      </c>
      <c r="C99" s="283"/>
      <c r="D99" s="284"/>
      <c r="E99" s="176"/>
      <c r="F99" s="177"/>
      <c r="G99" s="214"/>
      <c r="H99" s="176"/>
      <c r="I99" s="177"/>
      <c r="J99" s="214"/>
      <c r="K99" s="176"/>
      <c r="L99" s="177"/>
      <c r="M99" s="178"/>
      <c r="N99" s="207">
        <f>IF(B2=6,D7,IF(B2=5,"",IF(B2=4,"",IF(B2=3,"",""))))</f>
      </c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9"/>
      <c r="AF99" s="226"/>
      <c r="AG99" s="171"/>
      <c r="AH99" s="171"/>
      <c r="AI99" s="171"/>
      <c r="AJ99" s="171"/>
      <c r="AK99" s="171"/>
      <c r="AL99" s="171"/>
      <c r="AM99" s="171"/>
      <c r="AN99" s="171"/>
      <c r="AO99" s="171"/>
      <c r="AP99" s="171"/>
      <c r="AQ99" s="171"/>
      <c r="AR99" s="171"/>
      <c r="AS99" s="171"/>
      <c r="AT99" s="171"/>
      <c r="AU99" s="171"/>
      <c r="AV99" s="171"/>
      <c r="AW99" s="171"/>
      <c r="AX99" s="171"/>
      <c r="AY99" s="171"/>
      <c r="AZ99" s="171"/>
      <c r="BA99" s="171"/>
      <c r="BB99" s="171"/>
      <c r="BC99" s="171"/>
      <c r="BD99" s="171"/>
      <c r="BE99" s="247"/>
      <c r="BF99" s="248"/>
      <c r="BG99" s="248"/>
      <c r="BH99" s="248"/>
      <c r="BI99" s="248"/>
      <c r="BJ99" s="248"/>
      <c r="BK99" s="248"/>
      <c r="BL99" s="248"/>
      <c r="BM99" s="248"/>
      <c r="BN99" s="248"/>
      <c r="BO99" s="248"/>
      <c r="BP99" s="248"/>
      <c r="BQ99" s="248"/>
      <c r="BR99" s="248"/>
      <c r="BS99" s="248"/>
      <c r="BT99" s="249"/>
      <c r="BU99" s="241"/>
      <c r="BV99" s="242"/>
      <c r="BW99" s="242"/>
      <c r="BX99" s="242"/>
      <c r="BY99" s="243"/>
      <c r="BZ99" s="229"/>
      <c r="CA99" s="230"/>
      <c r="CC99" s="3"/>
      <c r="CD99" s="26" t="str">
        <f>IF(BZ97=""," ",IF(LEFT(BZ97,1)="3",N99,N97))</f>
        <v> </v>
      </c>
      <c r="CE99" s="27"/>
      <c r="CF99" s="27"/>
      <c r="CG99" s="27"/>
      <c r="CH99" s="28"/>
      <c r="CI99" s="28"/>
      <c r="CJ99" s="3"/>
      <c r="CK99" s="3"/>
      <c r="CL99" s="3"/>
      <c r="CM99" s="3"/>
      <c r="CN99" s="3"/>
      <c r="CO99" s="3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</row>
    <row r="100" spans="1:149" ht="7.5" customHeight="1">
      <c r="A100" s="357"/>
      <c r="B100" s="285"/>
      <c r="C100" s="286"/>
      <c r="D100" s="287"/>
      <c r="E100" s="215"/>
      <c r="F100" s="216"/>
      <c r="G100" s="217"/>
      <c r="H100" s="215"/>
      <c r="I100" s="216"/>
      <c r="J100" s="217"/>
      <c r="K100" s="215"/>
      <c r="L100" s="216"/>
      <c r="M100" s="223"/>
      <c r="N100" s="210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2"/>
      <c r="AF100" s="226"/>
      <c r="AG100" s="171"/>
      <c r="AH100" s="171"/>
      <c r="AI100" s="171"/>
      <c r="AJ100" s="171"/>
      <c r="AK100" s="231"/>
      <c r="AL100" s="231"/>
      <c r="AM100" s="231"/>
      <c r="AN100" s="231"/>
      <c r="AO100" s="231"/>
      <c r="AP100" s="231"/>
      <c r="AQ100" s="231"/>
      <c r="AR100" s="231"/>
      <c r="AS100" s="231"/>
      <c r="AT100" s="231"/>
      <c r="AU100" s="231"/>
      <c r="AV100" s="231"/>
      <c r="AW100" s="231"/>
      <c r="AX100" s="231"/>
      <c r="AY100" s="231"/>
      <c r="AZ100" s="231"/>
      <c r="BA100" s="231"/>
      <c r="BB100" s="231"/>
      <c r="BC100" s="231"/>
      <c r="BD100" s="231"/>
      <c r="BE100" s="250"/>
      <c r="BF100" s="251"/>
      <c r="BG100" s="251"/>
      <c r="BH100" s="251"/>
      <c r="BI100" s="251"/>
      <c r="BJ100" s="251"/>
      <c r="BK100" s="251"/>
      <c r="BL100" s="251"/>
      <c r="BM100" s="251"/>
      <c r="BN100" s="251"/>
      <c r="BO100" s="251"/>
      <c r="BP100" s="251"/>
      <c r="BQ100" s="251"/>
      <c r="BR100" s="251"/>
      <c r="BS100" s="251"/>
      <c r="BT100" s="252"/>
      <c r="BU100" s="353"/>
      <c r="BV100" s="354"/>
      <c r="BW100" s="354"/>
      <c r="BX100" s="354"/>
      <c r="BY100" s="355"/>
      <c r="BZ100" s="229"/>
      <c r="CA100" s="230"/>
      <c r="CC100" s="3"/>
      <c r="CD100" s="28"/>
      <c r="CE100" s="28"/>
      <c r="CF100" s="28"/>
      <c r="CG100" s="28"/>
      <c r="CH100" s="28"/>
      <c r="CI100" s="28"/>
      <c r="CJ100" s="3"/>
      <c r="CK100" s="3"/>
      <c r="CL100" s="3"/>
      <c r="CM100" s="3"/>
      <c r="CN100" s="3"/>
      <c r="CO100" s="3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</row>
    <row r="101" spans="2:149" ht="7.5" customHeight="1">
      <c r="B101" s="204" t="s">
        <v>28</v>
      </c>
      <c r="C101" s="205"/>
      <c r="D101" s="206"/>
      <c r="E101" s="173"/>
      <c r="F101" s="174"/>
      <c r="G101" s="213"/>
      <c r="H101" s="173"/>
      <c r="I101" s="174"/>
      <c r="J101" s="213"/>
      <c r="K101" s="173"/>
      <c r="L101" s="174"/>
      <c r="M101" s="175"/>
      <c r="N101" s="182">
        <f>IF(B2=6,D3,IF(B2=5,"",IF(B2=4,"",IF(B2=3,"",""))))</f>
      </c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4"/>
      <c r="AF101" s="224" t="s">
        <v>2</v>
      </c>
      <c r="AG101" s="225"/>
      <c r="AH101" s="225"/>
      <c r="AI101" s="225"/>
      <c r="AJ101" s="225"/>
      <c r="AK101" s="171" t="s">
        <v>2</v>
      </c>
      <c r="AL101" s="171"/>
      <c r="AM101" s="171"/>
      <c r="AN101" s="171"/>
      <c r="AO101" s="171"/>
      <c r="AP101" s="171" t="s">
        <v>2</v>
      </c>
      <c r="AQ101" s="171"/>
      <c r="AR101" s="171"/>
      <c r="AS101" s="171"/>
      <c r="AT101" s="171"/>
      <c r="AU101" s="171" t="s">
        <v>2</v>
      </c>
      <c r="AV101" s="171"/>
      <c r="AW101" s="171"/>
      <c r="AX101" s="171"/>
      <c r="AY101" s="171"/>
      <c r="AZ101" s="171" t="s">
        <v>2</v>
      </c>
      <c r="BA101" s="171"/>
      <c r="BB101" s="171"/>
      <c r="BC101" s="171"/>
      <c r="BD101" s="171"/>
      <c r="BE101" s="247" t="str">
        <f>IF(BZ101=""," ",IF(LEFT(BZ101,1)="3",N101,N103))</f>
        <v> </v>
      </c>
      <c r="BF101" s="248"/>
      <c r="BG101" s="248"/>
      <c r="BH101" s="248"/>
      <c r="BI101" s="248"/>
      <c r="BJ101" s="248"/>
      <c r="BK101" s="248"/>
      <c r="BL101" s="248"/>
      <c r="BM101" s="248"/>
      <c r="BN101" s="248"/>
      <c r="BO101" s="248"/>
      <c r="BP101" s="248"/>
      <c r="BQ101" s="248"/>
      <c r="BR101" s="248"/>
      <c r="BS101" s="248"/>
      <c r="BT101" s="249"/>
      <c r="BU101" s="241">
        <f>IF(BZ101="","",VLOOKUP(BZ101,result,2,FALSE))</f>
      </c>
      <c r="BV101" s="242"/>
      <c r="BW101" s="242"/>
      <c r="BX101" s="242"/>
      <c r="BY101" s="243"/>
      <c r="BZ101" s="229"/>
      <c r="CA101" s="230"/>
      <c r="CC101" s="3"/>
      <c r="CD101" s="22">
        <f>IF(BE101=D29,1,0)</f>
        <v>0</v>
      </c>
      <c r="CE101" s="22">
        <f>IF(BE101=D32,1,0)</f>
        <v>0</v>
      </c>
      <c r="CF101" s="22">
        <f>IF(BE101=D35,1,0)</f>
        <v>0</v>
      </c>
      <c r="CG101" s="22">
        <f>IF(BE101=AP29,1,0)</f>
        <v>0</v>
      </c>
      <c r="CH101" s="22">
        <f>IF(BE101=AP32,1,0)</f>
        <v>0</v>
      </c>
      <c r="CI101" s="22">
        <f>IF(BE101=AP35,1,0)</f>
        <v>0</v>
      </c>
      <c r="CJ101" s="3"/>
      <c r="CK101" s="3"/>
      <c r="CL101" s="3"/>
      <c r="CM101" s="3"/>
      <c r="CN101" s="3"/>
      <c r="CO101" s="3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</row>
    <row r="102" spans="2:149" ht="7.5" customHeight="1">
      <c r="B102" s="204"/>
      <c r="C102" s="205"/>
      <c r="D102" s="206"/>
      <c r="E102" s="176"/>
      <c r="F102" s="177"/>
      <c r="G102" s="214"/>
      <c r="H102" s="176"/>
      <c r="I102" s="177"/>
      <c r="J102" s="214"/>
      <c r="K102" s="176"/>
      <c r="L102" s="177"/>
      <c r="M102" s="178"/>
      <c r="N102" s="182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4"/>
      <c r="AF102" s="226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1"/>
      <c r="AT102" s="171"/>
      <c r="AU102" s="171"/>
      <c r="AV102" s="171"/>
      <c r="AW102" s="171"/>
      <c r="AX102" s="171"/>
      <c r="AY102" s="171"/>
      <c r="AZ102" s="171"/>
      <c r="BA102" s="171"/>
      <c r="BB102" s="171"/>
      <c r="BC102" s="171"/>
      <c r="BD102" s="171"/>
      <c r="BE102" s="247"/>
      <c r="BF102" s="248"/>
      <c r="BG102" s="248"/>
      <c r="BH102" s="248"/>
      <c r="BI102" s="248"/>
      <c r="BJ102" s="248"/>
      <c r="BK102" s="248"/>
      <c r="BL102" s="248"/>
      <c r="BM102" s="248"/>
      <c r="BN102" s="248"/>
      <c r="BO102" s="248"/>
      <c r="BP102" s="248"/>
      <c r="BQ102" s="248"/>
      <c r="BR102" s="248"/>
      <c r="BS102" s="248"/>
      <c r="BT102" s="249"/>
      <c r="BU102" s="241"/>
      <c r="BV102" s="242"/>
      <c r="BW102" s="242"/>
      <c r="BX102" s="242"/>
      <c r="BY102" s="243"/>
      <c r="BZ102" s="229"/>
      <c r="CA102" s="230"/>
      <c r="CC102" s="3"/>
      <c r="CD102" s="25">
        <f>IF(CD103=D29,1,0)</f>
        <v>0</v>
      </c>
      <c r="CE102" s="25">
        <f>IF(CD103=D32,1,0)</f>
        <v>0</v>
      </c>
      <c r="CF102" s="25">
        <f>IF(CD103=D35,1,0)</f>
        <v>0</v>
      </c>
      <c r="CG102" s="25">
        <f>IF(CD103=AP29,1,0)</f>
        <v>0</v>
      </c>
      <c r="CH102" s="25">
        <f>IF(CD103=AP32,1,0)</f>
        <v>0</v>
      </c>
      <c r="CI102" s="25">
        <f>IF(CD103=AP35,1,0)</f>
        <v>0</v>
      </c>
      <c r="CJ102" s="3"/>
      <c r="CK102" s="3"/>
      <c r="CL102" s="3"/>
      <c r="CM102" s="3"/>
      <c r="CN102" s="3"/>
      <c r="CO102" s="3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</row>
    <row r="103" spans="1:149" ht="7.5" customHeight="1">
      <c r="A103" s="356" t="s">
        <v>55</v>
      </c>
      <c r="B103" s="282" t="s">
        <v>47</v>
      </c>
      <c r="C103" s="283"/>
      <c r="D103" s="284"/>
      <c r="E103" s="176"/>
      <c r="F103" s="177"/>
      <c r="G103" s="214"/>
      <c r="H103" s="176"/>
      <c r="I103" s="177"/>
      <c r="J103" s="214"/>
      <c r="K103" s="176"/>
      <c r="L103" s="177"/>
      <c r="M103" s="178"/>
      <c r="N103" s="207">
        <f>IF(B2=6,D4,IF(B2=5,"",IF(B2=4,"",IF(B2=3,"",""))))</f>
      </c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3"/>
      <c r="AF103" s="226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1"/>
      <c r="AT103" s="171"/>
      <c r="AU103" s="171"/>
      <c r="AV103" s="171"/>
      <c r="AW103" s="171"/>
      <c r="AX103" s="171"/>
      <c r="AY103" s="171"/>
      <c r="AZ103" s="171"/>
      <c r="BA103" s="171"/>
      <c r="BB103" s="171"/>
      <c r="BC103" s="171"/>
      <c r="BD103" s="171"/>
      <c r="BE103" s="247"/>
      <c r="BF103" s="248"/>
      <c r="BG103" s="248"/>
      <c r="BH103" s="248"/>
      <c r="BI103" s="248"/>
      <c r="BJ103" s="248"/>
      <c r="BK103" s="248"/>
      <c r="BL103" s="248"/>
      <c r="BM103" s="248"/>
      <c r="BN103" s="248"/>
      <c r="BO103" s="248"/>
      <c r="BP103" s="248"/>
      <c r="BQ103" s="248"/>
      <c r="BR103" s="248"/>
      <c r="BS103" s="248"/>
      <c r="BT103" s="249"/>
      <c r="BU103" s="241"/>
      <c r="BV103" s="242"/>
      <c r="BW103" s="242"/>
      <c r="BX103" s="242"/>
      <c r="BY103" s="243"/>
      <c r="BZ103" s="229"/>
      <c r="CA103" s="230"/>
      <c r="CC103" s="3"/>
      <c r="CD103" s="26" t="str">
        <f>IF(BZ101=""," ",IF(LEFT(BZ101,1)="3",N103,N101))</f>
        <v> </v>
      </c>
      <c r="CE103" s="27"/>
      <c r="CF103" s="27"/>
      <c r="CG103" s="27"/>
      <c r="CH103" s="28"/>
      <c r="CI103" s="28"/>
      <c r="CJ103" s="3"/>
      <c r="CK103" s="3"/>
      <c r="CL103" s="3"/>
      <c r="CM103" s="3"/>
      <c r="CN103" s="3"/>
      <c r="CO103" s="3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</row>
    <row r="104" spans="1:149" ht="7.5" customHeight="1">
      <c r="A104" s="357"/>
      <c r="B104" s="358"/>
      <c r="C104" s="359"/>
      <c r="D104" s="360"/>
      <c r="E104" s="179"/>
      <c r="F104" s="180"/>
      <c r="G104" s="228"/>
      <c r="H104" s="179"/>
      <c r="I104" s="180"/>
      <c r="J104" s="228"/>
      <c r="K104" s="179"/>
      <c r="L104" s="180"/>
      <c r="M104" s="181"/>
      <c r="N104" s="234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6"/>
      <c r="AF104" s="227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2"/>
      <c r="BD104" s="172"/>
      <c r="BE104" s="347"/>
      <c r="BF104" s="348"/>
      <c r="BG104" s="348"/>
      <c r="BH104" s="348"/>
      <c r="BI104" s="348"/>
      <c r="BJ104" s="348"/>
      <c r="BK104" s="348"/>
      <c r="BL104" s="348"/>
      <c r="BM104" s="348"/>
      <c r="BN104" s="348"/>
      <c r="BO104" s="348"/>
      <c r="BP104" s="348"/>
      <c r="BQ104" s="348"/>
      <c r="BR104" s="348"/>
      <c r="BS104" s="348"/>
      <c r="BT104" s="349"/>
      <c r="BU104" s="344"/>
      <c r="BV104" s="345"/>
      <c r="BW104" s="345"/>
      <c r="BX104" s="345"/>
      <c r="BY104" s="346"/>
      <c r="BZ104" s="229"/>
      <c r="CA104" s="230"/>
      <c r="CC104" s="3"/>
      <c r="CD104" s="28"/>
      <c r="CE104" s="28"/>
      <c r="CF104" s="28"/>
      <c r="CG104" s="28"/>
      <c r="CH104" s="28"/>
      <c r="CI104" s="28"/>
      <c r="CJ104" s="3"/>
      <c r="CK104" s="3"/>
      <c r="CL104" s="3"/>
      <c r="CM104" s="3"/>
      <c r="CN104" s="3"/>
      <c r="CO104" s="3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</row>
    <row r="105" spans="2:149" ht="6.75" customHeight="1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"/>
      <c r="CD105" s="197">
        <f aca="true" t="shared" si="0" ref="CD105:CI105">CD45+CD49+CD53+CD57+CD61+CD65+CD69+CD73+CD77+CD81+CD85+CD89+CD93+CD97+CD101</f>
        <v>0</v>
      </c>
      <c r="CE105" s="197">
        <f t="shared" si="0"/>
        <v>0</v>
      </c>
      <c r="CF105" s="197">
        <f t="shared" si="0"/>
        <v>0</v>
      </c>
      <c r="CG105" s="197">
        <f t="shared" si="0"/>
        <v>0</v>
      </c>
      <c r="CH105" s="197">
        <f t="shared" si="0"/>
        <v>0</v>
      </c>
      <c r="CI105" s="197">
        <f t="shared" si="0"/>
        <v>0</v>
      </c>
      <c r="CJ105" s="3"/>
      <c r="CK105" s="3"/>
      <c r="CL105" s="3"/>
      <c r="CM105" s="3"/>
      <c r="CN105" s="3"/>
      <c r="CO105" s="3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</row>
    <row r="106" spans="2:149" ht="6.75" customHeight="1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"/>
      <c r="CD106" s="197"/>
      <c r="CE106" s="197"/>
      <c r="CF106" s="197"/>
      <c r="CG106" s="197"/>
      <c r="CH106" s="197"/>
      <c r="CI106" s="197"/>
      <c r="CJ106" s="3"/>
      <c r="CK106" s="3"/>
      <c r="CL106" s="3"/>
      <c r="CM106" s="3"/>
      <c r="CN106" s="3"/>
      <c r="CO106" s="3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</row>
    <row r="107" spans="2:149" ht="13.5" customHeight="1">
      <c r="B107" s="31"/>
      <c r="C107" s="31"/>
      <c r="D107" s="31"/>
      <c r="E107" s="31"/>
      <c r="F107" s="31"/>
      <c r="G107" s="32" t="s">
        <v>46</v>
      </c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4"/>
      <c r="AG107" s="31"/>
      <c r="AH107" s="159" t="s">
        <v>36</v>
      </c>
      <c r="AI107" s="160"/>
      <c r="AJ107" s="161"/>
      <c r="AK107" s="159" t="s">
        <v>37</v>
      </c>
      <c r="AL107" s="160"/>
      <c r="AM107" s="161"/>
      <c r="AN107" s="159" t="s">
        <v>38</v>
      </c>
      <c r="AO107" s="160"/>
      <c r="AP107" s="161"/>
      <c r="AQ107" s="162" t="s">
        <v>82</v>
      </c>
      <c r="AR107" s="163"/>
      <c r="AS107" s="164"/>
      <c r="AT107" s="159" t="s">
        <v>39</v>
      </c>
      <c r="AU107" s="160"/>
      <c r="AV107" s="161"/>
      <c r="AW107" s="165" t="s">
        <v>40</v>
      </c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6"/>
      <c r="BO107" s="166"/>
      <c r="BP107" s="166"/>
      <c r="BQ107" s="166"/>
      <c r="BR107" s="166"/>
      <c r="BS107" s="166"/>
      <c r="BT107" s="166"/>
      <c r="BU107" s="166"/>
      <c r="BV107" s="166"/>
      <c r="BW107" s="166"/>
      <c r="BX107" s="166"/>
      <c r="BY107" s="167"/>
      <c r="BZ107" s="30"/>
      <c r="CA107" s="30"/>
      <c r="CB107" s="30"/>
      <c r="CC107" s="3"/>
      <c r="CD107" s="197">
        <f aca="true" t="shared" si="1" ref="CD107:CI107">CD46+CD50+CD54+CD58+CD62+CD66+CD70+CD74+CD78+CD82+CD86+CD90+CD94+CD98+CD102</f>
        <v>0</v>
      </c>
      <c r="CE107" s="197">
        <f t="shared" si="1"/>
        <v>0</v>
      </c>
      <c r="CF107" s="197">
        <f t="shared" si="1"/>
        <v>0</v>
      </c>
      <c r="CG107" s="197">
        <f t="shared" si="1"/>
        <v>0</v>
      </c>
      <c r="CH107" s="197">
        <f t="shared" si="1"/>
        <v>0</v>
      </c>
      <c r="CI107" s="197">
        <f t="shared" si="1"/>
        <v>0</v>
      </c>
      <c r="CJ107" s="3"/>
      <c r="CK107" s="3"/>
      <c r="CL107" s="3"/>
      <c r="CM107" s="3"/>
      <c r="CN107" s="3"/>
      <c r="CO107" s="3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</row>
    <row r="108" spans="2:149" ht="13.5" customHeight="1">
      <c r="B108" s="31"/>
      <c r="C108" s="31"/>
      <c r="D108" s="31"/>
      <c r="E108" s="31"/>
      <c r="F108" s="31"/>
      <c r="G108" s="188">
        <f aca="true" t="shared" si="2" ref="G108:G113">IF(AH108&lt;&gt;"",RANK(AT108,$AT$108:$AT$113),"")</f>
      </c>
      <c r="H108" s="189"/>
      <c r="I108" s="189"/>
      <c r="J108" s="190"/>
      <c r="K108" s="35" t="str">
        <f>IF(D29&lt;&gt;"",D29&amp;"   ("&amp;V29&amp;")","")</f>
        <v>Marc Miró   (CTT Mollerussa)</v>
      </c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7"/>
      <c r="AG108" s="38"/>
      <c r="AH108" s="185">
        <f aca="true" t="shared" si="3" ref="AH108:AH113">IF(SUM(AK108:AP109)=0,"",SUM(AK108:AN108))</f>
      </c>
      <c r="AI108" s="186"/>
      <c r="AJ108" s="187"/>
      <c r="AK108" s="185">
        <f>IF(CD105+CD107=0,"",CD105)</f>
      </c>
      <c r="AL108" s="186"/>
      <c r="AM108" s="187"/>
      <c r="AN108" s="185">
        <f>IF(CD105+CD107=0,"",CD107)</f>
      </c>
      <c r="AO108" s="186"/>
      <c r="AP108" s="187"/>
      <c r="AQ108" s="198"/>
      <c r="AR108" s="199"/>
      <c r="AS108" s="200"/>
      <c r="AT108" s="185">
        <f aca="true" t="shared" si="4" ref="AT108:AT113">IF(AH108&lt;&gt;"",AK108*2+AN108-AQ108,"")</f>
      </c>
      <c r="AU108" s="186"/>
      <c r="AV108" s="187"/>
      <c r="AW108" s="191"/>
      <c r="AX108" s="192"/>
      <c r="AY108" s="192"/>
      <c r="AZ108" s="192"/>
      <c r="BA108" s="192"/>
      <c r="BB108" s="192"/>
      <c r="BC108" s="192"/>
      <c r="BD108" s="192"/>
      <c r="BE108" s="192"/>
      <c r="BF108" s="192"/>
      <c r="BG108" s="192"/>
      <c r="BH108" s="192"/>
      <c r="BI108" s="192"/>
      <c r="BJ108" s="192"/>
      <c r="BK108" s="192"/>
      <c r="BL108" s="192"/>
      <c r="BM108" s="192"/>
      <c r="BN108" s="192"/>
      <c r="BO108" s="192"/>
      <c r="BP108" s="192"/>
      <c r="BQ108" s="192"/>
      <c r="BR108" s="192"/>
      <c r="BS108" s="192"/>
      <c r="BT108" s="192"/>
      <c r="BU108" s="192"/>
      <c r="BV108" s="192"/>
      <c r="BW108" s="192"/>
      <c r="BX108" s="192"/>
      <c r="BY108" s="193"/>
      <c r="BZ108" s="30"/>
      <c r="CA108" s="30"/>
      <c r="CB108" s="30"/>
      <c r="CC108" s="3"/>
      <c r="CD108" s="197"/>
      <c r="CE108" s="197"/>
      <c r="CF108" s="197"/>
      <c r="CG108" s="197"/>
      <c r="CH108" s="197"/>
      <c r="CI108" s="197"/>
      <c r="CJ108" s="3"/>
      <c r="CK108" s="3"/>
      <c r="CL108" s="3"/>
      <c r="CM108" s="3"/>
      <c r="CN108" s="3"/>
      <c r="CO108" s="3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</row>
    <row r="109" spans="2:149" ht="13.5" customHeight="1">
      <c r="B109" s="31"/>
      <c r="C109" s="31"/>
      <c r="D109" s="31"/>
      <c r="E109" s="31"/>
      <c r="F109" s="31"/>
      <c r="G109" s="188">
        <f t="shared" si="2"/>
      </c>
      <c r="H109" s="189"/>
      <c r="I109" s="189"/>
      <c r="J109" s="190"/>
      <c r="K109" s="35" t="str">
        <f>IF(D32&lt;&gt;"",D32&amp;"   ("&amp;V32&amp;")","")</f>
        <v>Quim Sànchez   (CTT Borges)</v>
      </c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7"/>
      <c r="AG109" s="38"/>
      <c r="AH109" s="185">
        <f t="shared" si="3"/>
      </c>
      <c r="AI109" s="186"/>
      <c r="AJ109" s="187"/>
      <c r="AK109" s="185">
        <f>IF(CE105+CE107=0,"",CE105)</f>
      </c>
      <c r="AL109" s="186"/>
      <c r="AM109" s="187"/>
      <c r="AN109" s="185">
        <f>IF(CE105+CE107=0,"",CE107)</f>
      </c>
      <c r="AO109" s="186"/>
      <c r="AP109" s="187"/>
      <c r="AQ109" s="198"/>
      <c r="AR109" s="199"/>
      <c r="AS109" s="200"/>
      <c r="AT109" s="185">
        <f t="shared" si="4"/>
      </c>
      <c r="AU109" s="186"/>
      <c r="AV109" s="187"/>
      <c r="AW109" s="191"/>
      <c r="AX109" s="192"/>
      <c r="AY109" s="192"/>
      <c r="AZ109" s="192"/>
      <c r="BA109" s="192"/>
      <c r="BB109" s="192"/>
      <c r="BC109" s="192"/>
      <c r="BD109" s="192"/>
      <c r="BE109" s="192"/>
      <c r="BF109" s="192"/>
      <c r="BG109" s="192"/>
      <c r="BH109" s="192"/>
      <c r="BI109" s="192"/>
      <c r="BJ109" s="192"/>
      <c r="BK109" s="192"/>
      <c r="BL109" s="192"/>
      <c r="BM109" s="192"/>
      <c r="BN109" s="192"/>
      <c r="BO109" s="192"/>
      <c r="BP109" s="192"/>
      <c r="BQ109" s="192"/>
      <c r="BR109" s="192"/>
      <c r="BS109" s="192"/>
      <c r="BT109" s="192"/>
      <c r="BU109" s="192"/>
      <c r="BV109" s="192"/>
      <c r="BW109" s="192"/>
      <c r="BX109" s="192"/>
      <c r="BY109" s="193"/>
      <c r="BZ109" s="30"/>
      <c r="CA109" s="30"/>
      <c r="CB109" s="30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</row>
    <row r="110" spans="2:149" ht="13.5" customHeight="1">
      <c r="B110" s="31"/>
      <c r="C110" s="31"/>
      <c r="D110" s="31"/>
      <c r="E110" s="31"/>
      <c r="F110" s="31"/>
      <c r="G110" s="188">
        <f t="shared" si="2"/>
      </c>
      <c r="H110" s="189"/>
      <c r="I110" s="189"/>
      <c r="J110" s="190"/>
      <c r="K110" s="35" t="str">
        <f>IF(D35&lt;&gt;"",D35&amp;"   ("&amp;V35&amp;")","")</f>
        <v>Joel Rubio   (CTT Borges)</v>
      </c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7"/>
      <c r="AG110" s="38"/>
      <c r="AH110" s="185">
        <f t="shared" si="3"/>
      </c>
      <c r="AI110" s="186"/>
      <c r="AJ110" s="187"/>
      <c r="AK110" s="185">
        <f>IF(CF105+CF107=0,"",CF105)</f>
      </c>
      <c r="AL110" s="186"/>
      <c r="AM110" s="187"/>
      <c r="AN110" s="185">
        <f>IF(CF105+CF107=0,"",CF107)</f>
      </c>
      <c r="AO110" s="186"/>
      <c r="AP110" s="187"/>
      <c r="AQ110" s="198"/>
      <c r="AR110" s="199"/>
      <c r="AS110" s="200"/>
      <c r="AT110" s="185">
        <f t="shared" si="4"/>
      </c>
      <c r="AU110" s="186"/>
      <c r="AV110" s="187"/>
      <c r="AW110" s="191"/>
      <c r="AX110" s="192"/>
      <c r="AY110" s="192"/>
      <c r="AZ110" s="192"/>
      <c r="BA110" s="192"/>
      <c r="BB110" s="192"/>
      <c r="BC110" s="192"/>
      <c r="BD110" s="192"/>
      <c r="BE110" s="192"/>
      <c r="BF110" s="192"/>
      <c r="BG110" s="192"/>
      <c r="BH110" s="192"/>
      <c r="BI110" s="192"/>
      <c r="BJ110" s="192"/>
      <c r="BK110" s="192"/>
      <c r="BL110" s="192"/>
      <c r="BM110" s="192"/>
      <c r="BN110" s="192"/>
      <c r="BO110" s="192"/>
      <c r="BP110" s="192"/>
      <c r="BQ110" s="192"/>
      <c r="BR110" s="192"/>
      <c r="BS110" s="192"/>
      <c r="BT110" s="192"/>
      <c r="BU110" s="192"/>
      <c r="BV110" s="192"/>
      <c r="BW110" s="192"/>
      <c r="BX110" s="192"/>
      <c r="BY110" s="193"/>
      <c r="BZ110" s="30"/>
      <c r="CA110" s="30"/>
      <c r="CB110" s="30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</row>
    <row r="111" spans="2:149" ht="13.5" customHeight="1">
      <c r="B111" s="31"/>
      <c r="C111" s="31"/>
      <c r="D111" s="31"/>
      <c r="E111" s="31"/>
      <c r="F111" s="31"/>
      <c r="G111" s="188">
        <f t="shared" si="2"/>
      </c>
      <c r="H111" s="189"/>
      <c r="I111" s="189"/>
      <c r="J111" s="190"/>
      <c r="K111" s="35" t="str">
        <f>IF(AP29&lt;&gt;"",AP29&amp;"   ("&amp;BH29&amp;")","")</f>
        <v>Francisco Martínez   (CTT Borges)</v>
      </c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7"/>
      <c r="AG111" s="38"/>
      <c r="AH111" s="185">
        <f t="shared" si="3"/>
      </c>
      <c r="AI111" s="186"/>
      <c r="AJ111" s="187"/>
      <c r="AK111" s="185">
        <f>IF(CG105+CG107=0,"",CG105)</f>
      </c>
      <c r="AL111" s="186"/>
      <c r="AM111" s="187"/>
      <c r="AN111" s="185">
        <f>IF(CG105+CG107=0,"",CG107)</f>
      </c>
      <c r="AO111" s="186"/>
      <c r="AP111" s="187"/>
      <c r="AQ111" s="198"/>
      <c r="AR111" s="199"/>
      <c r="AS111" s="200"/>
      <c r="AT111" s="185">
        <f t="shared" si="4"/>
      </c>
      <c r="AU111" s="186"/>
      <c r="AV111" s="187"/>
      <c r="AW111" s="191"/>
      <c r="AX111" s="192"/>
      <c r="AY111" s="192"/>
      <c r="AZ111" s="192"/>
      <c r="BA111" s="192"/>
      <c r="BB111" s="192"/>
      <c r="BC111" s="192"/>
      <c r="BD111" s="192"/>
      <c r="BE111" s="192"/>
      <c r="BF111" s="192"/>
      <c r="BG111" s="192"/>
      <c r="BH111" s="192"/>
      <c r="BI111" s="192"/>
      <c r="BJ111" s="192"/>
      <c r="BK111" s="192"/>
      <c r="BL111" s="192"/>
      <c r="BM111" s="192"/>
      <c r="BN111" s="192"/>
      <c r="BO111" s="192"/>
      <c r="BP111" s="192"/>
      <c r="BQ111" s="192"/>
      <c r="BR111" s="192"/>
      <c r="BS111" s="192"/>
      <c r="BT111" s="192"/>
      <c r="BU111" s="192"/>
      <c r="BV111" s="192"/>
      <c r="BW111" s="192"/>
      <c r="BX111" s="192"/>
      <c r="BY111" s="193"/>
      <c r="BZ111" s="30"/>
      <c r="CA111" s="30"/>
      <c r="CB111" s="30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</row>
    <row r="112" spans="2:149" ht="13.5" customHeight="1">
      <c r="B112" s="31"/>
      <c r="C112" s="31"/>
      <c r="D112" s="31"/>
      <c r="E112" s="31"/>
      <c r="F112" s="31"/>
      <c r="G112" s="188">
        <f t="shared" si="2"/>
      </c>
      <c r="H112" s="189"/>
      <c r="I112" s="189"/>
      <c r="J112" s="190"/>
      <c r="K112" s="35" t="str">
        <f>IF(AP32&lt;&gt;"",AP32&amp;"   ("&amp;BH32&amp;")","")</f>
        <v>Xavier Martínez   (CTT Andorra la Vella)</v>
      </c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7"/>
      <c r="AG112" s="38"/>
      <c r="AH112" s="185">
        <f t="shared" si="3"/>
      </c>
      <c r="AI112" s="186"/>
      <c r="AJ112" s="187"/>
      <c r="AK112" s="185">
        <f>IF(CH105+CH107=0,"",CH105)</f>
      </c>
      <c r="AL112" s="186"/>
      <c r="AM112" s="187"/>
      <c r="AN112" s="185">
        <f>IF(CH105+CH107=0,"",CH107)</f>
      </c>
      <c r="AO112" s="186"/>
      <c r="AP112" s="187"/>
      <c r="AQ112" s="198"/>
      <c r="AR112" s="199"/>
      <c r="AS112" s="200"/>
      <c r="AT112" s="185">
        <f t="shared" si="4"/>
      </c>
      <c r="AU112" s="186"/>
      <c r="AV112" s="187"/>
      <c r="AW112" s="191"/>
      <c r="AX112" s="192"/>
      <c r="AY112" s="192"/>
      <c r="AZ112" s="192"/>
      <c r="BA112" s="192"/>
      <c r="BB112" s="192"/>
      <c r="BC112" s="192"/>
      <c r="BD112" s="192"/>
      <c r="BE112" s="192"/>
      <c r="BF112" s="192"/>
      <c r="BG112" s="192"/>
      <c r="BH112" s="192"/>
      <c r="BI112" s="192"/>
      <c r="BJ112" s="192"/>
      <c r="BK112" s="192"/>
      <c r="BL112" s="192"/>
      <c r="BM112" s="192"/>
      <c r="BN112" s="192"/>
      <c r="BO112" s="192"/>
      <c r="BP112" s="192"/>
      <c r="BQ112" s="192"/>
      <c r="BR112" s="192"/>
      <c r="BS112" s="192"/>
      <c r="BT112" s="192"/>
      <c r="BU112" s="192"/>
      <c r="BV112" s="192"/>
      <c r="BW112" s="192"/>
      <c r="BX112" s="192"/>
      <c r="BY112" s="193"/>
      <c r="BZ112" s="30"/>
      <c r="CA112" s="30"/>
      <c r="CB112" s="30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</row>
    <row r="113" spans="2:149" ht="13.5" customHeight="1">
      <c r="B113" s="31"/>
      <c r="C113" s="31"/>
      <c r="D113" s="31"/>
      <c r="E113" s="31"/>
      <c r="F113" s="31"/>
      <c r="G113" s="188">
        <f t="shared" si="2"/>
      </c>
      <c r="H113" s="189"/>
      <c r="I113" s="189"/>
      <c r="J113" s="190"/>
      <c r="K113" s="35">
        <f>IF(AP35&lt;&gt;"",AP35&amp;"   ("&amp;BH35&amp;")","")</f>
      </c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7"/>
      <c r="AG113" s="38"/>
      <c r="AH113" s="185">
        <f t="shared" si="3"/>
      </c>
      <c r="AI113" s="186"/>
      <c r="AJ113" s="187"/>
      <c r="AK113" s="185">
        <f>IF(CI105+CI107=0,"",CI105)</f>
      </c>
      <c r="AL113" s="186"/>
      <c r="AM113" s="187"/>
      <c r="AN113" s="185">
        <f>IF(CI105+CI107=0,"",CI107)</f>
      </c>
      <c r="AO113" s="186"/>
      <c r="AP113" s="187"/>
      <c r="AQ113" s="198"/>
      <c r="AR113" s="199"/>
      <c r="AS113" s="200"/>
      <c r="AT113" s="185">
        <f t="shared" si="4"/>
      </c>
      <c r="AU113" s="186"/>
      <c r="AV113" s="187"/>
      <c r="AW113" s="194"/>
      <c r="AX113" s="195"/>
      <c r="AY113" s="195"/>
      <c r="AZ113" s="195"/>
      <c r="BA113" s="195"/>
      <c r="BB113" s="195"/>
      <c r="BC113" s="195"/>
      <c r="BD113" s="195"/>
      <c r="BE113" s="195"/>
      <c r="BF113" s="195"/>
      <c r="BG113" s="195"/>
      <c r="BH113" s="195"/>
      <c r="BI113" s="195"/>
      <c r="BJ113" s="195"/>
      <c r="BK113" s="195"/>
      <c r="BL113" s="195"/>
      <c r="BM113" s="195"/>
      <c r="BN113" s="195"/>
      <c r="BO113" s="195"/>
      <c r="BP113" s="195"/>
      <c r="BQ113" s="195"/>
      <c r="BR113" s="195"/>
      <c r="BS113" s="195"/>
      <c r="BT113" s="195"/>
      <c r="BU113" s="195"/>
      <c r="BV113" s="195"/>
      <c r="BW113" s="195"/>
      <c r="BX113" s="195"/>
      <c r="BY113" s="196"/>
      <c r="BZ113" s="30"/>
      <c r="CA113" s="30"/>
      <c r="CB113" s="30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</row>
    <row r="114" spans="1:149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</row>
    <row r="115" spans="1:149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</row>
    <row r="116" spans="1:149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</row>
    <row r="117" spans="1:149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</row>
    <row r="118" spans="1:149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</row>
    <row r="119" spans="1:149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</row>
    <row r="120" spans="1:149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</row>
    <row r="121" spans="1:149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</row>
    <row r="122" spans="1:149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</row>
    <row r="123" spans="1:149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</row>
    <row r="124" spans="1:149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</row>
    <row r="125" spans="1:149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</row>
    <row r="126" spans="1:149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</row>
    <row r="127" spans="1:149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</row>
    <row r="128" spans="2:149" ht="12.75" customHeight="1">
      <c r="B128" s="31"/>
      <c r="C128" s="31"/>
      <c r="D128" s="31"/>
      <c r="E128" s="31"/>
      <c r="F128" s="31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39"/>
      <c r="AU128" s="31"/>
      <c r="AV128" s="31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</row>
    <row r="129" spans="3:149" ht="12.75" customHeight="1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</row>
    <row r="130" spans="89:149" ht="12.75" customHeight="1"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</row>
    <row r="131" spans="89:149" ht="6.75" customHeight="1"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</row>
    <row r="132" spans="89:149" ht="6.75" customHeight="1"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</row>
    <row r="133" spans="89:149" ht="6.75" customHeight="1"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</row>
    <row r="134" spans="89:149" ht="6.75" customHeight="1"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</row>
    <row r="135" spans="89:149" ht="6.75" customHeight="1"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</row>
    <row r="136" spans="89:149" ht="6.75" customHeight="1"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</row>
    <row r="137" spans="89:149" ht="6.75" customHeight="1"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</row>
    <row r="138" spans="89:149" ht="6.75" customHeight="1"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</row>
    <row r="139" spans="89:149" ht="6.75" customHeight="1"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</row>
    <row r="140" spans="89:149" ht="6.75" customHeight="1"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</row>
    <row r="141" spans="89:149" ht="6.75" customHeight="1"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</row>
    <row r="142" spans="89:149" ht="6.75" customHeight="1"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</row>
    <row r="143" spans="89:149" ht="6.75" customHeight="1"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</row>
    <row r="144" spans="89:149" ht="6.75" customHeight="1"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</row>
    <row r="145" spans="89:149" ht="6.75" customHeight="1"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</row>
    <row r="146" spans="89:149" ht="6.75" customHeight="1"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</row>
    <row r="147" spans="89:149" ht="6.75" customHeight="1"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</row>
    <row r="148" spans="81:86" ht="6.75" customHeight="1">
      <c r="CC148" s="30"/>
      <c r="CD148" s="30"/>
      <c r="CE148" s="31"/>
      <c r="CF148" s="31"/>
      <c r="CG148" s="5"/>
      <c r="CH148" s="5"/>
    </row>
    <row r="149" spans="81:86" ht="6.75" customHeight="1">
      <c r="CC149" s="30"/>
      <c r="CD149" s="30"/>
      <c r="CE149" s="31"/>
      <c r="CF149" s="31"/>
      <c r="CG149" s="5"/>
      <c r="CH149" s="5"/>
    </row>
    <row r="150" spans="81:86" ht="6.75" customHeight="1">
      <c r="CC150" s="30"/>
      <c r="CD150" s="30"/>
      <c r="CE150" s="31"/>
      <c r="CF150" s="31"/>
      <c r="CG150" s="5"/>
      <c r="CH150" s="5"/>
    </row>
    <row r="151" spans="81:86" ht="6.75" customHeight="1">
      <c r="CC151" s="30"/>
      <c r="CD151" s="30"/>
      <c r="CE151" s="31"/>
      <c r="CF151" s="31"/>
      <c r="CG151" s="5"/>
      <c r="CH151" s="5"/>
    </row>
    <row r="152" spans="1:88" s="20" customFormat="1" ht="6.75" customHeight="1">
      <c r="A152" s="5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30"/>
      <c r="CD152" s="30"/>
      <c r="CE152" s="31"/>
      <c r="CF152" s="31"/>
      <c r="CG152" s="5"/>
      <c r="CH152" s="5"/>
      <c r="CI152" s="5"/>
      <c r="CJ152" s="5"/>
    </row>
    <row r="153" spans="1:88" s="20" customFormat="1" ht="6.75" customHeight="1">
      <c r="A153" s="5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5"/>
      <c r="CH153" s="5"/>
      <c r="CI153" s="5"/>
      <c r="CJ153" s="5"/>
    </row>
    <row r="154" spans="1:88" s="20" customFormat="1" ht="6.75" customHeight="1">
      <c r="A154" s="5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5"/>
      <c r="CH154" s="5"/>
      <c r="CI154" s="5"/>
      <c r="CJ154" s="5"/>
    </row>
    <row r="155" spans="1:88" s="20" customFormat="1" ht="6.75" customHeight="1">
      <c r="A155" s="5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5"/>
      <c r="CH155" s="5"/>
      <c r="CI155" s="5"/>
      <c r="CJ155" s="5"/>
    </row>
    <row r="156" spans="1:88" s="20" customFormat="1" ht="6.75" customHeight="1">
      <c r="A156" s="5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5"/>
      <c r="CH156" s="5"/>
      <c r="CI156" s="5"/>
      <c r="CJ156" s="5"/>
    </row>
    <row r="157" spans="1:88" s="20" customFormat="1" ht="6.75" customHeight="1">
      <c r="A157" s="5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5"/>
      <c r="CH157" s="5"/>
      <c r="CI157" s="5"/>
      <c r="CJ157" s="5"/>
    </row>
    <row r="158" spans="1:88" s="20" customFormat="1" ht="6.75" customHeight="1">
      <c r="A158" s="5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5"/>
      <c r="CH158" s="5"/>
      <c r="CI158" s="5"/>
      <c r="CJ158" s="5"/>
    </row>
    <row r="159" spans="1:86" s="20" customFormat="1" ht="6.75" customHeight="1">
      <c r="A159" s="5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31"/>
      <c r="CE159" s="31"/>
      <c r="CF159" s="31"/>
      <c r="CG159" s="31"/>
      <c r="CH159" s="31"/>
    </row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spans="1:86" s="20" customFormat="1" ht="12.75" customHeight="1">
      <c r="A211" s="5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31"/>
      <c r="CE211" s="31"/>
      <c r="CF211" s="31"/>
      <c r="CG211" s="31"/>
      <c r="CH211" s="31"/>
    </row>
    <row r="212" spans="1:86" s="20" customFormat="1" ht="12.75" customHeight="1">
      <c r="A212" s="5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31"/>
      <c r="CE212" s="31"/>
      <c r="CF212" s="31"/>
      <c r="CG212" s="31"/>
      <c r="CH212" s="31"/>
    </row>
    <row r="213" spans="1:86" s="20" customFormat="1" ht="12.75" customHeight="1">
      <c r="A213" s="5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31"/>
      <c r="CE213" s="31"/>
      <c r="CF213" s="31"/>
      <c r="CG213" s="31"/>
      <c r="CH213" s="31"/>
    </row>
    <row r="214" spans="1:86" s="20" customFormat="1" ht="12.75" customHeight="1">
      <c r="A214" s="5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31"/>
      <c r="CE214" s="31"/>
      <c r="CF214" s="31"/>
      <c r="CG214" s="31"/>
      <c r="CH214" s="31"/>
    </row>
    <row r="215" spans="1:86" s="20" customFormat="1" ht="12.75" customHeight="1">
      <c r="A215" s="5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31"/>
      <c r="CE215" s="31"/>
      <c r="CF215" s="31"/>
      <c r="CG215" s="31"/>
      <c r="CH215" s="31"/>
    </row>
    <row r="216" spans="1:86" s="20" customFormat="1" ht="12.75" customHeight="1">
      <c r="A216" s="5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31"/>
      <c r="CE216" s="31"/>
      <c r="CF216" s="31"/>
      <c r="CG216" s="31"/>
      <c r="CH216" s="31"/>
    </row>
    <row r="217" spans="1:86" s="20" customFormat="1" ht="12.75" customHeight="1">
      <c r="A217" s="5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31"/>
      <c r="CE217" s="31"/>
      <c r="CF217" s="31"/>
      <c r="CG217" s="31"/>
      <c r="CH217" s="31"/>
    </row>
    <row r="218" spans="1:86" s="20" customFormat="1" ht="12.75" customHeight="1">
      <c r="A218" s="5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31"/>
      <c r="CE218" s="31"/>
      <c r="CF218" s="31"/>
      <c r="CG218" s="31"/>
      <c r="CH218" s="31"/>
    </row>
    <row r="219" spans="1:86" s="20" customFormat="1" ht="12.75" customHeight="1">
      <c r="A219" s="5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31"/>
      <c r="CE219" s="31"/>
      <c r="CF219" s="31"/>
      <c r="CG219" s="31"/>
      <c r="CH219" s="31"/>
    </row>
    <row r="220" spans="1:86" s="20" customFormat="1" ht="12.75" customHeight="1">
      <c r="A220" s="5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31"/>
      <c r="CE220" s="31"/>
      <c r="CF220" s="31"/>
      <c r="CG220" s="31"/>
      <c r="CH220" s="31"/>
    </row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</sheetData>
  <sheetProtection selectLockedCells="1" selectUnlockedCells="1"/>
  <mergeCells count="427">
    <mergeCell ref="AN107:AP107"/>
    <mergeCell ref="AQ107:AS107"/>
    <mergeCell ref="AW107:BY107"/>
    <mergeCell ref="D2:U2"/>
    <mergeCell ref="V2:AM2"/>
    <mergeCell ref="AH107:AJ107"/>
    <mergeCell ref="AK107:AM107"/>
    <mergeCell ref="AU101:AY104"/>
    <mergeCell ref="K101:M104"/>
    <mergeCell ref="N101:AE102"/>
    <mergeCell ref="AK108:AM108"/>
    <mergeCell ref="AN108:AP108"/>
    <mergeCell ref="AQ108:AS108"/>
    <mergeCell ref="AK109:AM109"/>
    <mergeCell ref="G108:J108"/>
    <mergeCell ref="G109:J109"/>
    <mergeCell ref="AH108:AJ108"/>
    <mergeCell ref="AH109:AJ109"/>
    <mergeCell ref="AW108:BY108"/>
    <mergeCell ref="AW111:BY111"/>
    <mergeCell ref="AW112:BY112"/>
    <mergeCell ref="AW113:BY113"/>
    <mergeCell ref="AW109:BY109"/>
    <mergeCell ref="AW110:BY110"/>
    <mergeCell ref="CI105:CI106"/>
    <mergeCell ref="CD107:CD108"/>
    <mergeCell ref="CE107:CE108"/>
    <mergeCell ref="CF107:CF108"/>
    <mergeCell ref="CG107:CG108"/>
    <mergeCell ref="CH107:CH108"/>
    <mergeCell ref="CI107:CI108"/>
    <mergeCell ref="CE105:CE106"/>
    <mergeCell ref="CF105:CF106"/>
    <mergeCell ref="CG105:CG106"/>
    <mergeCell ref="CH105:CH106"/>
    <mergeCell ref="AH110:AJ110"/>
    <mergeCell ref="AH111:AJ111"/>
    <mergeCell ref="AH112:AJ112"/>
    <mergeCell ref="CD105:CD106"/>
    <mergeCell ref="AN109:AP109"/>
    <mergeCell ref="AQ109:AS109"/>
    <mergeCell ref="AK110:AM110"/>
    <mergeCell ref="AN110:AP110"/>
    <mergeCell ref="AQ110:AS110"/>
    <mergeCell ref="AH113:AJ113"/>
    <mergeCell ref="B45:D46"/>
    <mergeCell ref="E45:G46"/>
    <mergeCell ref="H45:J46"/>
    <mergeCell ref="K45:M46"/>
    <mergeCell ref="G111:J111"/>
    <mergeCell ref="G112:J112"/>
    <mergeCell ref="G113:J113"/>
    <mergeCell ref="N99:AE100"/>
    <mergeCell ref="E93:G96"/>
    <mergeCell ref="B2:C2"/>
    <mergeCell ref="BD5:BI5"/>
    <mergeCell ref="B3:C3"/>
    <mergeCell ref="G110:J110"/>
    <mergeCell ref="H97:J100"/>
    <mergeCell ref="K97:M100"/>
    <mergeCell ref="N97:AE98"/>
    <mergeCell ref="AF101:AJ104"/>
    <mergeCell ref="AF97:AJ100"/>
    <mergeCell ref="H101:J104"/>
    <mergeCell ref="AK111:AM111"/>
    <mergeCell ref="AN111:AP111"/>
    <mergeCell ref="AQ111:AS111"/>
    <mergeCell ref="BZ97:CA100"/>
    <mergeCell ref="BZ101:CA104"/>
    <mergeCell ref="AZ97:BD100"/>
    <mergeCell ref="AK97:AO100"/>
    <mergeCell ref="AP97:AT100"/>
    <mergeCell ref="AK101:AO104"/>
    <mergeCell ref="AP101:AT104"/>
    <mergeCell ref="N103:AE104"/>
    <mergeCell ref="BZ89:CA92"/>
    <mergeCell ref="N91:AE92"/>
    <mergeCell ref="BZ93:CA96"/>
    <mergeCell ref="AZ93:BD96"/>
    <mergeCell ref="AF93:AJ96"/>
    <mergeCell ref="AU93:AY96"/>
    <mergeCell ref="AU89:AY92"/>
    <mergeCell ref="AP89:AT92"/>
    <mergeCell ref="AZ101:BD104"/>
    <mergeCell ref="AK93:AO96"/>
    <mergeCell ref="H93:J96"/>
    <mergeCell ref="K93:M96"/>
    <mergeCell ref="N93:AE94"/>
    <mergeCell ref="N95:AE96"/>
    <mergeCell ref="AK89:AO92"/>
    <mergeCell ref="BZ85:CA88"/>
    <mergeCell ref="N87:AE88"/>
    <mergeCell ref="BU85:BY88"/>
    <mergeCell ref="BE85:BT88"/>
    <mergeCell ref="AZ85:BD88"/>
    <mergeCell ref="AU85:AY88"/>
    <mergeCell ref="AP85:AT88"/>
    <mergeCell ref="AK85:AO88"/>
    <mergeCell ref="AF85:AJ88"/>
    <mergeCell ref="N85:AE86"/>
    <mergeCell ref="BZ77:CA80"/>
    <mergeCell ref="N79:AE80"/>
    <mergeCell ref="H81:J84"/>
    <mergeCell ref="K81:M84"/>
    <mergeCell ref="N81:AE82"/>
    <mergeCell ref="BZ81:CA84"/>
    <mergeCell ref="N83:AE84"/>
    <mergeCell ref="BE77:BT80"/>
    <mergeCell ref="BE81:BT84"/>
    <mergeCell ref="AU81:AY84"/>
    <mergeCell ref="BZ69:CA72"/>
    <mergeCell ref="N71:AE72"/>
    <mergeCell ref="H73:J76"/>
    <mergeCell ref="K73:M76"/>
    <mergeCell ref="N73:AE74"/>
    <mergeCell ref="BZ73:CA76"/>
    <mergeCell ref="N75:AE76"/>
    <mergeCell ref="H69:J72"/>
    <mergeCell ref="BE69:BT72"/>
    <mergeCell ref="AU69:AY72"/>
    <mergeCell ref="BZ61:CA64"/>
    <mergeCell ref="BE65:BT68"/>
    <mergeCell ref="AZ57:BD60"/>
    <mergeCell ref="AZ61:BD64"/>
    <mergeCell ref="AZ65:BD68"/>
    <mergeCell ref="AF57:AJ60"/>
    <mergeCell ref="AK57:AO60"/>
    <mergeCell ref="BZ65:CA68"/>
    <mergeCell ref="BU61:BY64"/>
    <mergeCell ref="AK61:AO64"/>
    <mergeCell ref="B5:C5"/>
    <mergeCell ref="D5:U5"/>
    <mergeCell ref="V5:AM5"/>
    <mergeCell ref="AP65:AT68"/>
    <mergeCell ref="AK65:AO68"/>
    <mergeCell ref="AU49:AY52"/>
    <mergeCell ref="AU53:AY56"/>
    <mergeCell ref="AP61:AT64"/>
    <mergeCell ref="AP57:AT60"/>
    <mergeCell ref="N59:AE60"/>
    <mergeCell ref="B7:C7"/>
    <mergeCell ref="D7:U7"/>
    <mergeCell ref="V7:AM7"/>
    <mergeCell ref="B8:C8"/>
    <mergeCell ref="D8:U8"/>
    <mergeCell ref="B4:C4"/>
    <mergeCell ref="D4:U4"/>
    <mergeCell ref="V4:AM4"/>
    <mergeCell ref="B6:C6"/>
    <mergeCell ref="D6:U6"/>
    <mergeCell ref="BZ45:CA48"/>
    <mergeCell ref="BU45:BY48"/>
    <mergeCell ref="N47:AE48"/>
    <mergeCell ref="V6:AM6"/>
    <mergeCell ref="V8:AM8"/>
    <mergeCell ref="AN35:AO37"/>
    <mergeCell ref="AF42:AJ43"/>
    <mergeCell ref="AK42:AO43"/>
    <mergeCell ref="AN32:AO34"/>
    <mergeCell ref="AP32:BG34"/>
    <mergeCell ref="E101:G104"/>
    <mergeCell ref="BZ49:CA52"/>
    <mergeCell ref="N51:AE52"/>
    <mergeCell ref="N49:AE50"/>
    <mergeCell ref="BZ53:CA56"/>
    <mergeCell ref="N55:AE56"/>
    <mergeCell ref="AZ53:BD56"/>
    <mergeCell ref="BE53:BT56"/>
    <mergeCell ref="AK53:AO56"/>
    <mergeCell ref="BZ57:CA60"/>
    <mergeCell ref="E63:G64"/>
    <mergeCell ref="H63:J64"/>
    <mergeCell ref="H61:J62"/>
    <mergeCell ref="E69:G70"/>
    <mergeCell ref="K65:M68"/>
    <mergeCell ref="H57:J58"/>
    <mergeCell ref="E57:G58"/>
    <mergeCell ref="E61:G62"/>
    <mergeCell ref="E59:G60"/>
    <mergeCell ref="E65:G66"/>
    <mergeCell ref="B43:D43"/>
    <mergeCell ref="N42:AE43"/>
    <mergeCell ref="B29:C31"/>
    <mergeCell ref="V29:AM31"/>
    <mergeCell ref="K40:M42"/>
    <mergeCell ref="B40:D42"/>
    <mergeCell ref="E40:G42"/>
    <mergeCell ref="H40:J42"/>
    <mergeCell ref="H43:J43"/>
    <mergeCell ref="B32:C34"/>
    <mergeCell ref="B51:D52"/>
    <mergeCell ref="AN29:AO31"/>
    <mergeCell ref="B35:C37"/>
    <mergeCell ref="D35:U37"/>
    <mergeCell ref="V35:AM37"/>
    <mergeCell ref="B49:D50"/>
    <mergeCell ref="AF40:AJ41"/>
    <mergeCell ref="AK40:AO41"/>
    <mergeCell ref="B47:D48"/>
    <mergeCell ref="E47:G48"/>
    <mergeCell ref="AK112:AM112"/>
    <mergeCell ref="AN112:AP112"/>
    <mergeCell ref="AQ112:AS112"/>
    <mergeCell ref="AK113:AM113"/>
    <mergeCell ref="AN113:AP113"/>
    <mergeCell ref="AQ113:AS113"/>
    <mergeCell ref="E43:G43"/>
    <mergeCell ref="AP24:BM26"/>
    <mergeCell ref="BH35:BY37"/>
    <mergeCell ref="BU40:BY43"/>
    <mergeCell ref="AP40:AT41"/>
    <mergeCell ref="AU40:AY41"/>
    <mergeCell ref="AU42:AY43"/>
    <mergeCell ref="K43:M43"/>
    <mergeCell ref="BN25:BR26"/>
    <mergeCell ref="D32:U34"/>
    <mergeCell ref="AH25:AO26"/>
    <mergeCell ref="N40:AE41"/>
    <mergeCell ref="AK45:AO48"/>
    <mergeCell ref="AP45:AT48"/>
    <mergeCell ref="AF45:AJ48"/>
    <mergeCell ref="AP35:BG37"/>
    <mergeCell ref="AU45:AY48"/>
    <mergeCell ref="I24:AF26"/>
    <mergeCell ref="AP42:AT43"/>
    <mergeCell ref="N45:AE46"/>
    <mergeCell ref="BT21:BY23"/>
    <mergeCell ref="AV18:BL20"/>
    <mergeCell ref="V32:AM34"/>
    <mergeCell ref="BH29:BY31"/>
    <mergeCell ref="BS24:BY26"/>
    <mergeCell ref="BE21:BI23"/>
    <mergeCell ref="AR19:AU20"/>
    <mergeCell ref="J21:AT23"/>
    <mergeCell ref="AP29:BG31"/>
    <mergeCell ref="AZ21:BD23"/>
    <mergeCell ref="BJ21:BN23"/>
    <mergeCell ref="BN19:BP20"/>
    <mergeCell ref="BO21:BS23"/>
    <mergeCell ref="BU97:BY100"/>
    <mergeCell ref="BU89:BY92"/>
    <mergeCell ref="BU81:BY84"/>
    <mergeCell ref="BU49:BY52"/>
    <mergeCell ref="BU53:BY56"/>
    <mergeCell ref="BE40:BT43"/>
    <mergeCell ref="BU57:BY60"/>
    <mergeCell ref="AZ40:BD41"/>
    <mergeCell ref="AZ42:BD43"/>
    <mergeCell ref="AZ45:BD48"/>
    <mergeCell ref="BU93:BY96"/>
    <mergeCell ref="BE45:BT48"/>
    <mergeCell ref="BE49:BT52"/>
    <mergeCell ref="BU77:BY80"/>
    <mergeCell ref="AZ49:BD52"/>
    <mergeCell ref="AZ77:BD80"/>
    <mergeCell ref="AU57:AY60"/>
    <mergeCell ref="AU65:AY68"/>
    <mergeCell ref="AZ69:BD72"/>
    <mergeCell ref="AU61:AY64"/>
    <mergeCell ref="BU101:BY104"/>
    <mergeCell ref="BE101:BT104"/>
    <mergeCell ref="BU69:BY72"/>
    <mergeCell ref="BU73:BY76"/>
    <mergeCell ref="BU65:BY68"/>
    <mergeCell ref="BE93:BT96"/>
    <mergeCell ref="A47:A48"/>
    <mergeCell ref="B53:D54"/>
    <mergeCell ref="B55:D56"/>
    <mergeCell ref="B71:D72"/>
    <mergeCell ref="A71:A72"/>
    <mergeCell ref="A67:A68"/>
    <mergeCell ref="A51:A52"/>
    <mergeCell ref="A55:A56"/>
    <mergeCell ref="B61:D62"/>
    <mergeCell ref="B63:D64"/>
    <mergeCell ref="B65:D66"/>
    <mergeCell ref="K85:M88"/>
    <mergeCell ref="K69:M72"/>
    <mergeCell ref="A59:A60"/>
    <mergeCell ref="B57:D58"/>
    <mergeCell ref="E97:G100"/>
    <mergeCell ref="E89:G92"/>
    <mergeCell ref="B59:D60"/>
    <mergeCell ref="A63:A64"/>
    <mergeCell ref="A79:A80"/>
    <mergeCell ref="B69:D70"/>
    <mergeCell ref="E71:G72"/>
    <mergeCell ref="K89:M92"/>
    <mergeCell ref="H77:J80"/>
    <mergeCell ref="K77:M80"/>
    <mergeCell ref="E85:G88"/>
    <mergeCell ref="E81:G82"/>
    <mergeCell ref="H85:J88"/>
    <mergeCell ref="H89:J92"/>
    <mergeCell ref="E73:G74"/>
    <mergeCell ref="H65:J66"/>
    <mergeCell ref="B67:D68"/>
    <mergeCell ref="E67:G68"/>
    <mergeCell ref="H67:J68"/>
    <mergeCell ref="E49:G50"/>
    <mergeCell ref="H49:J50"/>
    <mergeCell ref="E55:G56"/>
    <mergeCell ref="H53:J54"/>
    <mergeCell ref="E53:G54"/>
    <mergeCell ref="E51:G52"/>
    <mergeCell ref="AF73:AJ76"/>
    <mergeCell ref="N67:AE68"/>
    <mergeCell ref="N61:AE62"/>
    <mergeCell ref="N63:AE64"/>
    <mergeCell ref="AF69:AJ72"/>
    <mergeCell ref="AF77:AJ80"/>
    <mergeCell ref="H59:J60"/>
    <mergeCell ref="H51:J52"/>
    <mergeCell ref="AP81:AT84"/>
    <mergeCell ref="AP77:AT80"/>
    <mergeCell ref="AK77:AO80"/>
    <mergeCell ref="N69:AE70"/>
    <mergeCell ref="AP69:AT72"/>
    <mergeCell ref="N65:AE66"/>
    <mergeCell ref="N53:AE54"/>
    <mergeCell ref="AF81:AJ84"/>
    <mergeCell ref="AU73:AY76"/>
    <mergeCell ref="AZ89:BD92"/>
    <mergeCell ref="H47:J48"/>
    <mergeCell ref="AK69:AO72"/>
    <mergeCell ref="AF65:AJ68"/>
    <mergeCell ref="AF49:AJ52"/>
    <mergeCell ref="K51:M52"/>
    <mergeCell ref="K53:M54"/>
    <mergeCell ref="H55:J56"/>
    <mergeCell ref="K47:M48"/>
    <mergeCell ref="K55:M56"/>
    <mergeCell ref="AP53:AT56"/>
    <mergeCell ref="AP49:AT52"/>
    <mergeCell ref="AK49:AO52"/>
    <mergeCell ref="K61:M64"/>
    <mergeCell ref="K57:M60"/>
    <mergeCell ref="K49:M50"/>
    <mergeCell ref="AF53:AJ56"/>
    <mergeCell ref="N57:AE58"/>
    <mergeCell ref="AF61:AJ64"/>
    <mergeCell ref="BE97:BT100"/>
    <mergeCell ref="BE57:BT60"/>
    <mergeCell ref="BE89:BT92"/>
    <mergeCell ref="BE73:BT76"/>
    <mergeCell ref="BE61:BT64"/>
    <mergeCell ref="E75:G76"/>
    <mergeCell ref="AP73:AT76"/>
    <mergeCell ref="AK73:AO76"/>
    <mergeCell ref="AZ73:BD76"/>
    <mergeCell ref="AZ81:BD84"/>
    <mergeCell ref="E77:G78"/>
    <mergeCell ref="B79:D80"/>
    <mergeCell ref="E79:G80"/>
    <mergeCell ref="AU97:AY100"/>
    <mergeCell ref="AU77:AY80"/>
    <mergeCell ref="N89:AE90"/>
    <mergeCell ref="AP93:AT96"/>
    <mergeCell ref="AF89:AJ92"/>
    <mergeCell ref="AK81:AO84"/>
    <mergeCell ref="N77:AE78"/>
    <mergeCell ref="A99:A100"/>
    <mergeCell ref="A87:A88"/>
    <mergeCell ref="A91:A92"/>
    <mergeCell ref="A95:A96"/>
    <mergeCell ref="A103:A104"/>
    <mergeCell ref="B73:D74"/>
    <mergeCell ref="A75:A76"/>
    <mergeCell ref="A83:A84"/>
    <mergeCell ref="B75:D76"/>
    <mergeCell ref="B77:D78"/>
    <mergeCell ref="BJ5:BN5"/>
    <mergeCell ref="BO5:BT5"/>
    <mergeCell ref="D29:U31"/>
    <mergeCell ref="AY8:BJ8"/>
    <mergeCell ref="AN6:AW6"/>
    <mergeCell ref="AY6:CC6"/>
    <mergeCell ref="AN7:AW7"/>
    <mergeCell ref="AY7:CC7"/>
    <mergeCell ref="T18:AQ20"/>
    <mergeCell ref="B19:S20"/>
    <mergeCell ref="V3:AM3"/>
    <mergeCell ref="D3:U3"/>
    <mergeCell ref="B101:D102"/>
    <mergeCell ref="B81:D82"/>
    <mergeCell ref="E83:G84"/>
    <mergeCell ref="B85:D86"/>
    <mergeCell ref="B87:D88"/>
    <mergeCell ref="B83:D84"/>
    <mergeCell ref="B99:D100"/>
    <mergeCell ref="B25:H26"/>
    <mergeCell ref="B22:I23"/>
    <mergeCell ref="AN4:AW4"/>
    <mergeCell ref="AY4:CC4"/>
    <mergeCell ref="AN5:AW5"/>
    <mergeCell ref="BU5:BY5"/>
    <mergeCell ref="AN8:AW8"/>
    <mergeCell ref="AY5:BC5"/>
    <mergeCell ref="D10:CB10"/>
    <mergeCell ref="AU21:AY23"/>
    <mergeCell ref="BR18:BY20"/>
    <mergeCell ref="AY2:CC2"/>
    <mergeCell ref="AN2:AW2"/>
    <mergeCell ref="AN3:AW3"/>
    <mergeCell ref="BN3:BW3"/>
    <mergeCell ref="AY3:BM3"/>
    <mergeCell ref="BX3:CC3"/>
    <mergeCell ref="AT112:AV112"/>
    <mergeCell ref="AT113:AV113"/>
    <mergeCell ref="Q12:BF12"/>
    <mergeCell ref="Q13:BF13"/>
    <mergeCell ref="Q14:BF14"/>
    <mergeCell ref="Q15:BF15"/>
    <mergeCell ref="AT107:AV107"/>
    <mergeCell ref="AT108:AV108"/>
    <mergeCell ref="AT109:AV109"/>
    <mergeCell ref="AT110:AV110"/>
    <mergeCell ref="BZ42:CB43"/>
    <mergeCell ref="BS12:BY12"/>
    <mergeCell ref="AT111:AV111"/>
    <mergeCell ref="B103:D104"/>
    <mergeCell ref="B91:D92"/>
    <mergeCell ref="B93:D94"/>
    <mergeCell ref="B95:D96"/>
    <mergeCell ref="B97:D98"/>
    <mergeCell ref="B89:D90"/>
    <mergeCell ref="BH32:BY34"/>
  </mergeCells>
  <printOptions horizontalCentered="1" verticalCentered="1"/>
  <pageMargins left="0.1968503937007874" right="0.1968503937007874" top="0.1968503937007874" bottom="0.1968503937007874" header="0.11811023622047245" footer="0"/>
  <pageSetup horizontalDpi="360" verticalDpi="36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="75" zoomScaleNormal="75" zoomScalePageLayoutView="0" workbookViewId="0" topLeftCell="A19">
      <selection activeCell="W29" sqref="W29"/>
    </sheetView>
  </sheetViews>
  <sheetFormatPr defaultColWidth="9.140625" defaultRowHeight="12.75"/>
  <sheetData>
    <row r="1" spans="1:12" ht="13.5" thickBot="1">
      <c r="A1" s="41" t="s">
        <v>211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0" ht="12.75">
      <c r="A2" s="388" t="s">
        <v>212</v>
      </c>
      <c r="B2" s="388"/>
      <c r="C2" s="388"/>
      <c r="D2" s="388"/>
      <c r="E2" s="388"/>
      <c r="F2" s="388"/>
      <c r="G2" s="388"/>
      <c r="H2" s="388"/>
      <c r="I2" s="388"/>
      <c r="J2" s="388"/>
    </row>
    <row r="3" spans="1:10" ht="12.75">
      <c r="A3" s="45"/>
      <c r="B3" s="43" t="s">
        <v>92</v>
      </c>
      <c r="C3" s="42"/>
      <c r="D3" s="42"/>
      <c r="E3" s="43" t="s">
        <v>93</v>
      </c>
      <c r="F3" s="43"/>
      <c r="G3" s="42"/>
      <c r="J3" s="44" t="s">
        <v>94</v>
      </c>
    </row>
    <row r="4" spans="1:2" ht="12.75">
      <c r="A4" s="113"/>
      <c r="B4" s="46"/>
    </row>
    <row r="5" spans="1:6" ht="13.5" thickBot="1">
      <c r="A5" s="44" t="s">
        <v>141</v>
      </c>
      <c r="B5" s="48"/>
      <c r="C5" s="49"/>
      <c r="D5" s="50"/>
      <c r="E5" s="46"/>
      <c r="F5" s="46"/>
    </row>
    <row r="6" spans="1:6" ht="12.75">
      <c r="A6" s="44"/>
      <c r="B6" s="46"/>
      <c r="E6" s="51"/>
      <c r="F6" s="52"/>
    </row>
    <row r="7" spans="1:19" ht="13.5" thickBot="1">
      <c r="A7" s="44"/>
      <c r="B7" s="53"/>
      <c r="C7" s="54">
        <v>0.4444444444444444</v>
      </c>
      <c r="D7" s="64" t="s">
        <v>146</v>
      </c>
      <c r="E7" s="56">
        <f>IF(D5&gt;D9,B5,IF(D5&lt;D9,B9,""))</f>
      </c>
      <c r="F7" s="56"/>
      <c r="G7" s="50"/>
      <c r="H7" s="46"/>
      <c r="O7" s="65" t="s">
        <v>102</v>
      </c>
      <c r="P7" s="56">
        <f>Y11</f>
        <v>0</v>
      </c>
      <c r="Q7" s="56"/>
      <c r="R7" s="50"/>
      <c r="S7" s="46"/>
    </row>
    <row r="8" spans="1:19" ht="12.75">
      <c r="A8" s="44"/>
      <c r="B8" s="46"/>
      <c r="E8" s="51"/>
      <c r="F8" s="52"/>
      <c r="H8" s="51"/>
      <c r="P8" s="67"/>
      <c r="Q8" s="52"/>
      <c r="S8" s="51"/>
    </row>
    <row r="9" spans="1:19" ht="13.5" thickBot="1">
      <c r="A9" s="44" t="s">
        <v>139</v>
      </c>
      <c r="B9" s="48"/>
      <c r="C9" s="57"/>
      <c r="D9" s="58"/>
      <c r="E9" s="46"/>
      <c r="F9" s="46"/>
      <c r="H9" s="51"/>
      <c r="P9" s="46"/>
      <c r="Q9" s="46"/>
      <c r="S9" s="51"/>
    </row>
    <row r="10" spans="1:19" ht="12.75">
      <c r="A10" s="44"/>
      <c r="B10" s="46"/>
      <c r="E10" s="52"/>
      <c r="F10" s="52"/>
      <c r="H10" s="51"/>
      <c r="P10" s="52"/>
      <c r="Q10" s="52"/>
      <c r="S10" s="51"/>
    </row>
    <row r="11" spans="1:21" ht="13.5" thickBot="1">
      <c r="A11" s="44"/>
      <c r="E11" s="59"/>
      <c r="F11" s="59">
        <v>0.47222222222222227</v>
      </c>
      <c r="G11" s="64" t="s">
        <v>128</v>
      </c>
      <c r="H11" s="56">
        <f>IF(G7&gt;G15,E7,IF(G7&lt;G15,E15,""))</f>
      </c>
      <c r="I11" s="49"/>
      <c r="J11" s="50"/>
      <c r="P11" s="59">
        <v>0.47222222222222227</v>
      </c>
      <c r="Q11" s="59"/>
      <c r="R11" s="64" t="s">
        <v>130</v>
      </c>
      <c r="S11" s="56">
        <f>IF(R7&gt;R15,P7,IF(R7&lt;R15,P15,""))</f>
      </c>
      <c r="T11" s="49"/>
      <c r="U11" s="50"/>
    </row>
    <row r="12" spans="1:22" ht="12.75">
      <c r="A12" s="44"/>
      <c r="B12" s="46"/>
      <c r="E12" s="52"/>
      <c r="F12" s="52"/>
      <c r="H12" s="60"/>
      <c r="K12" s="51"/>
      <c r="P12" s="52"/>
      <c r="Q12" s="52"/>
      <c r="S12" s="60"/>
      <c r="V12" s="51"/>
    </row>
    <row r="13" spans="1:22" ht="13.5" thickBot="1">
      <c r="A13" s="44" t="s">
        <v>140</v>
      </c>
      <c r="B13" s="48"/>
      <c r="C13" s="49"/>
      <c r="D13" s="50"/>
      <c r="E13" s="46"/>
      <c r="F13" s="46"/>
      <c r="H13" s="60"/>
      <c r="K13" s="51"/>
      <c r="P13" s="46"/>
      <c r="Q13" s="46"/>
      <c r="S13" s="60"/>
      <c r="V13" s="51"/>
    </row>
    <row r="14" spans="1:22" ht="12.75">
      <c r="A14" s="44"/>
      <c r="B14" s="46"/>
      <c r="E14" s="51"/>
      <c r="F14" s="52"/>
      <c r="H14" s="51"/>
      <c r="K14" s="51"/>
      <c r="P14" s="52"/>
      <c r="Q14" s="52"/>
      <c r="S14" s="51"/>
      <c r="V14" s="51"/>
    </row>
    <row r="15" spans="1:22" ht="13.5" thickBot="1">
      <c r="A15" s="44"/>
      <c r="B15" s="53"/>
      <c r="C15" s="54">
        <v>0.4444444444444444</v>
      </c>
      <c r="D15" s="64" t="s">
        <v>125</v>
      </c>
      <c r="E15" s="56">
        <f>IF(D13&gt;D17,B13,IF(D13&lt;D17,B17,""))</f>
      </c>
      <c r="F15" s="56"/>
      <c r="G15" s="58"/>
      <c r="H15" s="46"/>
      <c r="K15" s="51"/>
      <c r="O15" s="65" t="s">
        <v>103</v>
      </c>
      <c r="P15" s="56">
        <f>IF(D13&gt;D17,B17,IF(D13&lt;D17,B13,""))</f>
      </c>
      <c r="Q15" s="56"/>
      <c r="R15" s="58"/>
      <c r="S15" s="46"/>
      <c r="V15" s="51"/>
    </row>
    <row r="16" spans="1:22" ht="12.75">
      <c r="A16" s="44"/>
      <c r="B16" s="46"/>
      <c r="D16" s="42"/>
      <c r="E16" s="60"/>
      <c r="F16" s="61"/>
      <c r="K16" s="51"/>
      <c r="P16" s="68"/>
      <c r="Q16" s="61"/>
      <c r="V16" s="51"/>
    </row>
    <row r="17" spans="1:22" ht="13.5" thickBot="1">
      <c r="A17" s="44" t="s">
        <v>142</v>
      </c>
      <c r="B17" s="48"/>
      <c r="C17" s="57"/>
      <c r="D17" s="58"/>
      <c r="E17" s="46"/>
      <c r="F17" s="46"/>
      <c r="K17" s="51"/>
      <c r="P17" s="46"/>
      <c r="Q17" s="46"/>
      <c r="V17" s="51"/>
    </row>
    <row r="18" spans="1:22" ht="12.75">
      <c r="A18" s="44"/>
      <c r="B18" s="46"/>
      <c r="E18" t="s">
        <v>81</v>
      </c>
      <c r="K18" s="51"/>
      <c r="P18" t="s">
        <v>81</v>
      </c>
      <c r="V18" s="51"/>
    </row>
    <row r="19" spans="1:23" ht="13.5" thickBot="1">
      <c r="A19" s="44"/>
      <c r="E19" s="62"/>
      <c r="F19" s="62"/>
      <c r="G19" s="62"/>
      <c r="H19" s="62"/>
      <c r="I19" s="103">
        <v>0.513888888888889</v>
      </c>
      <c r="J19" s="63" t="s">
        <v>122</v>
      </c>
      <c r="K19" s="56">
        <f>IF(J11&gt;J27,H11,IF(J11&lt;J27,H27,""))</f>
      </c>
      <c r="L19" s="57"/>
      <c r="P19" s="62"/>
      <c r="Q19" s="62"/>
      <c r="R19" s="62"/>
      <c r="S19" s="62"/>
      <c r="T19" s="103">
        <v>0.513888888888889</v>
      </c>
      <c r="U19" s="63" t="s">
        <v>124</v>
      </c>
      <c r="V19" s="56">
        <f>IF(U11&gt;U27,S11,IF(U11&lt;U27,S27,""))</f>
      </c>
      <c r="W19" s="57"/>
    </row>
    <row r="20" spans="1:22" ht="12.75">
      <c r="A20" s="44"/>
      <c r="B20" s="46"/>
      <c r="K20" s="51"/>
      <c r="V20" s="51"/>
    </row>
    <row r="21" spans="1:23" ht="13.5" thickBot="1">
      <c r="A21" s="44" t="s">
        <v>143</v>
      </c>
      <c r="B21" s="48"/>
      <c r="C21" s="49"/>
      <c r="D21" s="50"/>
      <c r="E21" s="46"/>
      <c r="F21" s="46"/>
      <c r="K21" s="51"/>
      <c r="L21" s="44" t="s">
        <v>95</v>
      </c>
      <c r="P21" s="46"/>
      <c r="Q21" s="46"/>
      <c r="V21" s="51"/>
      <c r="W21" s="44" t="s">
        <v>101</v>
      </c>
    </row>
    <row r="22" spans="1:22" ht="12.75">
      <c r="A22" s="44"/>
      <c r="B22" s="46"/>
      <c r="E22" s="51"/>
      <c r="F22" s="52"/>
      <c r="K22" s="51"/>
      <c r="P22" s="52"/>
      <c r="Q22" s="52"/>
      <c r="V22" s="51"/>
    </row>
    <row r="23" spans="1:22" ht="13.5" thickBot="1">
      <c r="A23" s="44"/>
      <c r="B23" s="53"/>
      <c r="C23" s="54">
        <v>0.4444444444444444</v>
      </c>
      <c r="D23" s="64" t="s">
        <v>126</v>
      </c>
      <c r="E23" s="56">
        <f>IF(D21&gt;D25,B21,IF(D21&lt;D25,B25,""))</f>
      </c>
      <c r="F23" s="56"/>
      <c r="G23" s="50"/>
      <c r="H23" s="46"/>
      <c r="K23" s="51"/>
      <c r="O23" s="65" t="s">
        <v>104</v>
      </c>
      <c r="P23" s="56">
        <f>IF(D21&gt;D25,B25,IF(D21&lt;D25,B21,""))</f>
      </c>
      <c r="Q23" s="56"/>
      <c r="R23" s="50"/>
      <c r="S23" s="46"/>
      <c r="V23" s="51"/>
    </row>
    <row r="24" spans="1:22" ht="12.75">
      <c r="A24" s="44"/>
      <c r="B24" s="46"/>
      <c r="E24" s="51"/>
      <c r="F24" s="52"/>
      <c r="H24" s="51"/>
      <c r="K24" s="51"/>
      <c r="P24" s="67"/>
      <c r="Q24" s="52"/>
      <c r="S24" s="51"/>
      <c r="V24" s="51"/>
    </row>
    <row r="25" spans="1:22" ht="13.5" thickBot="1">
      <c r="A25" s="44" t="s">
        <v>144</v>
      </c>
      <c r="B25" s="48"/>
      <c r="C25" s="57"/>
      <c r="D25" s="58"/>
      <c r="E25" s="46"/>
      <c r="F25" s="46"/>
      <c r="H25" s="51"/>
      <c r="K25" s="51"/>
      <c r="P25" s="46"/>
      <c r="Q25" s="46"/>
      <c r="S25" s="51"/>
      <c r="V25" s="51"/>
    </row>
    <row r="26" spans="1:22" ht="12.75">
      <c r="A26" s="44"/>
      <c r="B26" s="46"/>
      <c r="E26" s="52"/>
      <c r="F26" s="52"/>
      <c r="H26" s="51"/>
      <c r="K26" s="51"/>
      <c r="P26" s="52"/>
      <c r="Q26" s="52"/>
      <c r="S26" s="51"/>
      <c r="V26" s="51"/>
    </row>
    <row r="27" spans="1:21" ht="13.5" thickBot="1">
      <c r="A27" s="44"/>
      <c r="C27" s="387"/>
      <c r="D27" s="387"/>
      <c r="E27" s="59"/>
      <c r="F27" s="59">
        <v>0.47222222222222227</v>
      </c>
      <c r="G27" s="64" t="s">
        <v>129</v>
      </c>
      <c r="H27" s="56">
        <f>IF(G23&gt;G31,E23,IF(G23&lt;G31,E31,""))</f>
      </c>
      <c r="I27" s="57"/>
      <c r="J27" s="58"/>
      <c r="L27" t="s">
        <v>81</v>
      </c>
      <c r="P27" s="59">
        <v>0.47222222222222227</v>
      </c>
      <c r="Q27" s="59"/>
      <c r="R27" s="64" t="s">
        <v>131</v>
      </c>
      <c r="S27" s="56">
        <f>IF(R23&gt;R31,P23,IF(R23&lt;R31,P31,""))</f>
      </c>
      <c r="T27" s="57"/>
      <c r="U27" s="58"/>
    </row>
    <row r="28" spans="1:19" ht="12.75">
      <c r="A28" s="44"/>
      <c r="B28" s="46"/>
      <c r="E28" s="52"/>
      <c r="F28" s="52"/>
      <c r="H28" s="60"/>
      <c r="P28" s="52"/>
      <c r="Q28" s="52"/>
      <c r="S28" s="60"/>
    </row>
    <row r="29" spans="1:19" ht="13.5" thickBot="1">
      <c r="A29" s="44" t="s">
        <v>145</v>
      </c>
      <c r="B29" s="48"/>
      <c r="C29" s="49"/>
      <c r="D29" s="50"/>
      <c r="E29" s="46"/>
      <c r="F29" s="46"/>
      <c r="H29" s="60"/>
      <c r="P29" s="46"/>
      <c r="Q29" s="46"/>
      <c r="S29" s="60"/>
    </row>
    <row r="30" spans="1:23" ht="13.5" thickBot="1">
      <c r="A30" s="44"/>
      <c r="B30" s="46"/>
      <c r="E30" s="51"/>
      <c r="F30" s="52"/>
      <c r="H30" s="51"/>
      <c r="K30" s="56">
        <f>IF(J11&gt;J27,H27,IF(J11&lt;J27,H11,""))</f>
      </c>
      <c r="L30" s="57"/>
      <c r="P30" s="52"/>
      <c r="Q30" s="52"/>
      <c r="S30" s="51"/>
      <c r="V30" s="56">
        <f>IF(U11&gt;U27,S27,IF(U11&lt;U27,S11,""))</f>
      </c>
      <c r="W30" s="57"/>
    </row>
    <row r="31" spans="1:19" ht="13.5" thickBot="1">
      <c r="A31" s="44"/>
      <c r="B31" s="53"/>
      <c r="C31" s="54">
        <v>0.4444444444444444</v>
      </c>
      <c r="D31" s="64" t="s">
        <v>127</v>
      </c>
      <c r="E31" s="56">
        <f>IF(D29&gt;D33,B29,IF(D29&lt;D33,B33,""))</f>
      </c>
      <c r="F31" s="56"/>
      <c r="G31" s="58"/>
      <c r="H31" s="46"/>
      <c r="O31" s="65" t="s">
        <v>105</v>
      </c>
      <c r="P31" s="56">
        <f>IF(D29&gt;D33,B33,IF(D29&lt;D33,B29,""))</f>
      </c>
      <c r="Q31" s="56"/>
      <c r="R31" s="58"/>
      <c r="S31" s="46"/>
    </row>
    <row r="32" spans="1:23" ht="12.75">
      <c r="A32" s="44"/>
      <c r="B32" s="46"/>
      <c r="D32" s="42"/>
      <c r="E32" s="60"/>
      <c r="F32" s="61"/>
      <c r="L32" s="44" t="s">
        <v>96</v>
      </c>
      <c r="P32" s="68"/>
      <c r="Q32" s="61"/>
      <c r="W32" s="44" t="s">
        <v>108</v>
      </c>
    </row>
    <row r="33" spans="1:17" ht="13.5" thickBot="1">
      <c r="A33" s="44" t="s">
        <v>138</v>
      </c>
      <c r="B33" s="48"/>
      <c r="C33" s="57"/>
      <c r="D33" s="58"/>
      <c r="E33" s="46"/>
      <c r="F33" s="46"/>
      <c r="P33" s="46"/>
      <c r="Q33" s="46"/>
    </row>
    <row r="34" spans="1:23" ht="13.5" thickBot="1">
      <c r="A34" s="113"/>
      <c r="B34" s="46"/>
      <c r="G34" s="65" t="s">
        <v>98</v>
      </c>
      <c r="H34" s="48">
        <f>IF(G7&gt;G15,E15,IF(G7&lt;G15,E7,""))</f>
      </c>
      <c r="I34" s="49"/>
      <c r="J34" s="50"/>
      <c r="K34" s="46"/>
      <c r="L34" s="46"/>
      <c r="R34" s="65" t="s">
        <v>106</v>
      </c>
      <c r="S34" s="48">
        <f>IF(R7&gt;R15,P15,IF(R7&lt;R15,P7,""))</f>
      </c>
      <c r="T34" s="49"/>
      <c r="U34" s="50"/>
      <c r="V34" s="46"/>
      <c r="W34" s="46"/>
    </row>
    <row r="35" spans="1:23" ht="12.75">
      <c r="A35" s="113"/>
      <c r="G35" s="47"/>
      <c r="H35" s="46"/>
      <c r="K35" s="51"/>
      <c r="L35" s="52"/>
      <c r="R35" s="47"/>
      <c r="S35" s="46"/>
      <c r="V35" s="51"/>
      <c r="W35" s="52"/>
    </row>
    <row r="36" spans="3:23" ht="13.5" thickBot="1">
      <c r="C36" s="56">
        <f>IF(D5&gt;D9,B9,IF(D5&lt;D9,B5,""))</f>
      </c>
      <c r="D36" s="57"/>
      <c r="G36" s="47"/>
      <c r="H36" s="53"/>
      <c r="I36" s="54">
        <v>0.513888888888889</v>
      </c>
      <c r="J36" s="55" t="s">
        <v>123</v>
      </c>
      <c r="K36" s="56">
        <f>IF(J34&gt;J38,H34,IF(J34&lt;J38,H38,""))</f>
      </c>
      <c r="L36" s="56"/>
      <c r="R36" s="47"/>
      <c r="S36" s="53"/>
      <c r="T36" s="54">
        <v>0.513888888888889</v>
      </c>
      <c r="U36" s="55" t="s">
        <v>112</v>
      </c>
      <c r="V36" s="56">
        <f>IF(U34&gt;U38,S34,IF(U34&lt;U38,S38,""))</f>
      </c>
      <c r="W36" s="56"/>
    </row>
    <row r="37" spans="4:23" ht="12.75">
      <c r="D37" s="47" t="s">
        <v>101</v>
      </c>
      <c r="G37" s="47"/>
      <c r="H37" s="46"/>
      <c r="J37" s="42"/>
      <c r="K37" s="60"/>
      <c r="L37" s="61"/>
      <c r="R37" s="47"/>
      <c r="S37" s="46"/>
      <c r="U37" s="42"/>
      <c r="V37" s="60"/>
      <c r="W37" s="61"/>
    </row>
    <row r="38" spans="3:23" ht="13.5" thickBot="1">
      <c r="C38" s="56">
        <f>IF(D13&gt;D17,B17,IF(D13&lt;D17,B13,""))</f>
      </c>
      <c r="D38" s="57"/>
      <c r="G38" s="65" t="s">
        <v>99</v>
      </c>
      <c r="H38" s="48">
        <f>IF(G23&gt;G31,E31,IF(G23&lt;G31,E23,""))</f>
      </c>
      <c r="I38" s="57"/>
      <c r="J38" s="58"/>
      <c r="K38" s="46"/>
      <c r="L38" s="46" t="s">
        <v>97</v>
      </c>
      <c r="R38" s="65" t="s">
        <v>107</v>
      </c>
      <c r="S38" s="48">
        <f>IF(R23&gt;R31,P31,IF(R23&lt;R31,P23,""))</f>
      </c>
      <c r="T38" s="57"/>
      <c r="U38" s="58"/>
      <c r="V38" s="46"/>
      <c r="W38" s="46" t="s">
        <v>109</v>
      </c>
    </row>
    <row r="39" ht="12.75">
      <c r="D39" s="47" t="s">
        <v>101</v>
      </c>
    </row>
    <row r="40" spans="3:4" ht="13.5" thickBot="1">
      <c r="C40" s="56">
        <f>IF(D21&gt;D25,B25,IF(D21&lt;D25,B21,""))</f>
      </c>
      <c r="D40" s="57"/>
    </row>
    <row r="41" spans="4:23" ht="13.5" thickBot="1">
      <c r="D41" s="47" t="s">
        <v>101</v>
      </c>
      <c r="K41" s="56">
        <f>IF(J34&gt;J38,H38,IF(J34&lt;J38,H34,""))</f>
      </c>
      <c r="L41" s="57"/>
      <c r="V41" s="56">
        <f>IF(U34&gt;U38,S38,IF(U34&lt;U38,S34,""))</f>
      </c>
      <c r="W41" s="57"/>
    </row>
    <row r="42" spans="3:4" ht="13.5" thickBot="1">
      <c r="C42" s="56">
        <f>IF(D29&gt;D33,B33,IF(D29&lt;D33,B29,""))</f>
      </c>
      <c r="D42" s="57"/>
    </row>
    <row r="43" spans="4:23" ht="12.75">
      <c r="D43" s="47" t="s">
        <v>101</v>
      </c>
      <c r="L43" s="66" t="s">
        <v>100</v>
      </c>
      <c r="W43" s="66" t="s">
        <v>110</v>
      </c>
    </row>
    <row r="46" spans="19:23" ht="13.5" thickBot="1">
      <c r="S46" s="48">
        <f>IF(R19&gt;R27,P27,IF(R19&lt;R27,P19,""))</f>
        <v>0</v>
      </c>
      <c r="T46" s="49"/>
      <c r="U46" s="50"/>
      <c r="V46" s="46"/>
      <c r="W46" s="46"/>
    </row>
    <row r="47" spans="19:23" ht="12.75">
      <c r="S47" s="46"/>
      <c r="V47" s="51"/>
      <c r="W47" s="52"/>
    </row>
    <row r="48" spans="19:23" ht="13.5" thickBot="1">
      <c r="S48" s="53"/>
      <c r="T48" s="54">
        <v>0.513888888888889</v>
      </c>
      <c r="U48" s="55" t="s">
        <v>155</v>
      </c>
      <c r="V48" s="56">
        <f>IF(U46&gt;U50,S46,IF(U46&lt;U50,S50,""))</f>
      </c>
      <c r="W48" s="56"/>
    </row>
    <row r="49" spans="19:23" ht="12.75">
      <c r="S49" s="46"/>
      <c r="U49" s="42"/>
      <c r="V49" s="60"/>
      <c r="W49" s="61"/>
    </row>
    <row r="50" spans="19:23" ht="13.5" thickBot="1">
      <c r="S50" s="48">
        <f>IF(R35&gt;R43,P43,IF(R35&lt;R43,P35,""))</f>
      </c>
      <c r="T50" s="57"/>
      <c r="U50" s="58"/>
      <c r="V50" s="46"/>
      <c r="W50" s="46" t="s">
        <v>147</v>
      </c>
    </row>
    <row r="53" spans="22:23" ht="13.5" thickBot="1">
      <c r="V53" s="56">
        <f>IF(U46&gt;U50,S50,IF(U46&lt;U50,S46,""))</f>
      </c>
      <c r="W53" s="57"/>
    </row>
    <row r="55" ht="12.75">
      <c r="W55" s="66" t="s">
        <v>148</v>
      </c>
    </row>
  </sheetData>
  <sheetProtection/>
  <mergeCells count="2">
    <mergeCell ref="C27:D27"/>
    <mergeCell ref="A2:J2"/>
  </mergeCells>
  <printOptions/>
  <pageMargins left="1.1" right="1.11" top="0.29" bottom="0.32" header="0" footer="0"/>
  <pageSetup horizontalDpi="300" verticalDpi="300" orientation="landscape" paperSize="9" scale="9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Federació Catalana de Tennis de Taula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as</cp:lastModifiedBy>
  <cp:lastPrinted>2015-02-25T19:45:32Z</cp:lastPrinted>
  <dcterms:created xsi:type="dcterms:W3CDTF">2003-08-09T15:51:37Z</dcterms:created>
  <dcterms:modified xsi:type="dcterms:W3CDTF">2015-02-25T22:03:57Z</dcterms:modified>
  <cp:category/>
  <cp:version/>
  <cp:contentType/>
  <cp:contentStatus/>
</cp:coreProperties>
</file>