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1760" tabRatio="770" activeTab="3"/>
  </bookViews>
  <sheets>
    <sheet name="10 taules" sheetId="1" r:id="rId1"/>
    <sheet name="benjami1" sheetId="2" r:id="rId2"/>
    <sheet name="benjamí2" sheetId="3" r:id="rId3"/>
    <sheet name="eliminatories benjamins " sheetId="4" r:id="rId4"/>
    <sheet name="infantil-juvenil1" sheetId="5" r:id="rId5"/>
    <sheet name="infantil-juvenil2" sheetId="6" r:id="rId6"/>
    <sheet name="eliminatories infantil" sheetId="7" r:id="rId7"/>
  </sheets>
  <definedNames>
    <definedName name="_xlnm.Print_Area" localSheetId="1">'benjami1'!$A$13:$CB$136</definedName>
    <definedName name="_xlnm.Print_Area" localSheetId="2">'benjamí2'!$A$13:$CB$136</definedName>
    <definedName name="_xlnm.Print_Area" localSheetId="4">'infantil-juvenil1'!$A$13:$CB$136</definedName>
    <definedName name="_xlnm.Print_Area" localSheetId="5">'infantil-juvenil2'!$A$13:$CB$136</definedName>
    <definedName name="result" localSheetId="1">'benjami1'!$CN$43:$CP$51</definedName>
    <definedName name="result" localSheetId="4">'infantil-juvenil1'!$CN$43:$CP$51</definedName>
    <definedName name="result" localSheetId="5">'infantil-juvenil2'!$CN$43:$CP$51</definedName>
    <definedName name="result">'benjamí2'!$CN$43:$CP$51</definedName>
  </definedNames>
  <calcPr fullCalcOnLoad="1"/>
</workbook>
</file>

<file path=xl/sharedStrings.xml><?xml version="1.0" encoding="utf-8"?>
<sst xmlns="http://schemas.openxmlformats.org/spreadsheetml/2006/main" count="1651" uniqueCount="322">
  <si>
    <t>Categoria:</t>
  </si>
  <si>
    <t>Local de joc:</t>
  </si>
  <si>
    <t>-</t>
  </si>
  <si>
    <t>Taula</t>
  </si>
  <si>
    <t>Acta de l'encontre celebrat a:</t>
  </si>
  <si>
    <t>el dia:</t>
  </si>
  <si>
    <t xml:space="preserve">a les </t>
  </si>
  <si>
    <t>Fase:</t>
  </si>
  <si>
    <t>Grup:</t>
  </si>
  <si>
    <t>Taula:</t>
  </si>
  <si>
    <t>Competició:</t>
  </si>
  <si>
    <t>Temp.:</t>
  </si>
  <si>
    <t>1r.</t>
  </si>
  <si>
    <t>2n.</t>
  </si>
  <si>
    <t>3r,</t>
  </si>
  <si>
    <t>4t.</t>
  </si>
  <si>
    <t>5è</t>
  </si>
  <si>
    <t>GUANYADOR (NOM)</t>
  </si>
  <si>
    <t>RESULT</t>
  </si>
  <si>
    <t>JOC</t>
  </si>
  <si>
    <t>PART</t>
  </si>
  <si>
    <t>3-5</t>
  </si>
  <si>
    <t>1-4</t>
  </si>
  <si>
    <t>2-3</t>
  </si>
  <si>
    <t>1-3</t>
  </si>
  <si>
    <t>2-6</t>
  </si>
  <si>
    <t>4-5</t>
  </si>
  <si>
    <t>2-4</t>
  </si>
  <si>
    <t>1-2</t>
  </si>
  <si>
    <t>2-5</t>
  </si>
  <si>
    <t>3-4</t>
  </si>
  <si>
    <t>1-6</t>
  </si>
  <si>
    <t>1-5</t>
  </si>
  <si>
    <t>5-6</t>
  </si>
  <si>
    <t>4-6</t>
  </si>
  <si>
    <t>3-6</t>
  </si>
  <si>
    <t>PJ</t>
  </si>
  <si>
    <t>PG</t>
  </si>
  <si>
    <t>PP</t>
  </si>
  <si>
    <t>pts</t>
  </si>
  <si>
    <t>CONTROL FCTT</t>
  </si>
  <si>
    <t xml:space="preserve">Grup: </t>
  </si>
  <si>
    <t>GR.6</t>
  </si>
  <si>
    <t>GR.5</t>
  </si>
  <si>
    <t>GR.4</t>
  </si>
  <si>
    <t>GR.3</t>
  </si>
  <si>
    <t>4</t>
  </si>
  <si>
    <t>5</t>
  </si>
  <si>
    <t>1</t>
  </si>
  <si>
    <t>2</t>
  </si>
  <si>
    <t>6</t>
  </si>
  <si>
    <t>3</t>
  </si>
  <si>
    <t>jugador a</t>
  </si>
  <si>
    <t>jugador b</t>
  </si>
  <si>
    <t>ARB -&gt;</t>
  </si>
  <si>
    <t>Celebrat a:</t>
  </si>
  <si>
    <t>El dia:</t>
  </si>
  <si>
    <t>A les:</t>
  </si>
  <si>
    <t>Competició</t>
  </si>
  <si>
    <t>Temporada:</t>
  </si>
  <si>
    <t>Jugadors</t>
  </si>
  <si>
    <t>Clubs</t>
  </si>
  <si>
    <t>3np</t>
  </si>
  <si>
    <t>3 - np</t>
  </si>
  <si>
    <t>a</t>
  </si>
  <si>
    <t>30</t>
  </si>
  <si>
    <t>3 - 0</t>
  </si>
  <si>
    <t>31</t>
  </si>
  <si>
    <t>3 - 1</t>
  </si>
  <si>
    <t>3 - 2</t>
  </si>
  <si>
    <t>32</t>
  </si>
  <si>
    <t>np3</t>
  </si>
  <si>
    <t>np - 3</t>
  </si>
  <si>
    <t>b</t>
  </si>
  <si>
    <t>03</t>
  </si>
  <si>
    <t>0 - 3</t>
  </si>
  <si>
    <t>13</t>
  </si>
  <si>
    <t>1 - 3</t>
  </si>
  <si>
    <t>23</t>
  </si>
  <si>
    <t>2 - 3</t>
  </si>
  <si>
    <t xml:space="preserve"> </t>
  </si>
  <si>
    <t>np</t>
  </si>
  <si>
    <t>(*)  Codis: 3np= "3-np"; 30= "3-0"; 31= "3-1"; 32= "3-2"; np3= "np-3"; 03= "0-3"; 13= "1-3"; 23= "2-3"</t>
  </si>
  <si>
    <t>Codis</t>
  </si>
  <si>
    <t>GR.7</t>
  </si>
  <si>
    <t>7-1</t>
  </si>
  <si>
    <t>6-7</t>
  </si>
  <si>
    <t>5-7</t>
  </si>
  <si>
    <t>6-1</t>
  </si>
  <si>
    <t>4-1</t>
  </si>
  <si>
    <t>2-7</t>
  </si>
  <si>
    <t>6-3</t>
  </si>
  <si>
    <t>5-1</t>
  </si>
  <si>
    <t>4-7</t>
  </si>
  <si>
    <t>3-7</t>
  </si>
  <si>
    <t>7</t>
  </si>
  <si>
    <t>Classificació provisional.</t>
  </si>
  <si>
    <t>Joel Rubio</t>
  </si>
  <si>
    <t>CTT Borges</t>
  </si>
  <si>
    <t>Oriol Vinyes</t>
  </si>
  <si>
    <t>CTT Lleida</t>
  </si>
  <si>
    <t>Joan Carné</t>
  </si>
  <si>
    <t>Genís Ezquerra</t>
  </si>
  <si>
    <t>Francesc Carrera</t>
  </si>
  <si>
    <t>CTT Mollerussa</t>
  </si>
  <si>
    <t>Les Borges Blanques</t>
  </si>
  <si>
    <t>Campionat Benjamí</t>
  </si>
  <si>
    <t>Benjamina</t>
  </si>
  <si>
    <t>Centre de tecnificació</t>
  </si>
  <si>
    <t>14/15</t>
  </si>
  <si>
    <t>Èric Torné</t>
  </si>
  <si>
    <t>Unai Casola</t>
  </si>
  <si>
    <t>Edna Solans</t>
  </si>
  <si>
    <t>Laura Magriñà</t>
  </si>
  <si>
    <t>Josep Cayuela</t>
  </si>
  <si>
    <t>Campionat Infantil/Juvenil</t>
  </si>
  <si>
    <t>Infantil/Juvenil</t>
  </si>
  <si>
    <t>Ivan Fernández</t>
  </si>
  <si>
    <t>Cristian Fernández</t>
  </si>
  <si>
    <t>Guillem Sans</t>
  </si>
  <si>
    <t>CTT Castellnou</t>
  </si>
  <si>
    <t>Pol Calderó</t>
  </si>
  <si>
    <t>Carles Planella</t>
  </si>
  <si>
    <t xml:space="preserve">Aleix Bordell </t>
  </si>
  <si>
    <t>Victor Cayuela</t>
  </si>
  <si>
    <t>Albert Feliu</t>
  </si>
  <si>
    <t>Guillem Arbiol</t>
  </si>
  <si>
    <t>Aleix Farrero</t>
  </si>
  <si>
    <t>CTT Pont de Suert</t>
  </si>
  <si>
    <t>Arnau Francesch</t>
  </si>
  <si>
    <t>Roger Rubió</t>
  </si>
  <si>
    <t>CTT Portell</t>
  </si>
  <si>
    <t>Antonio Rojo</t>
  </si>
  <si>
    <t>g</t>
  </si>
  <si>
    <t>H</t>
  </si>
  <si>
    <t>QNHB</t>
  </si>
  <si>
    <t>H99</t>
  </si>
  <si>
    <t>T7 12.40 h</t>
  </si>
  <si>
    <t>T7 13.00 h</t>
  </si>
  <si>
    <t>T7 13.20 h</t>
  </si>
  <si>
    <t>T8 12.40 h</t>
  </si>
  <si>
    <t>T9 12.40 h</t>
  </si>
  <si>
    <t>T8 13.00 h</t>
  </si>
  <si>
    <t>T10 12.40 h</t>
  </si>
  <si>
    <t>T8 13.20 h</t>
  </si>
  <si>
    <t>T1 12.20 h</t>
  </si>
  <si>
    <t>T1 13.00 h</t>
  </si>
  <si>
    <t>T1 13.20 h</t>
  </si>
  <si>
    <t>T2 12.20 h</t>
  </si>
  <si>
    <t>T1 12.40 h</t>
  </si>
  <si>
    <t>T2 13.00 h</t>
  </si>
  <si>
    <t>T2 12.40 h</t>
  </si>
  <si>
    <t>T2 13.20 h</t>
  </si>
  <si>
    <t>TAULA 1</t>
  </si>
  <si>
    <t>TAULA 2</t>
  </si>
  <si>
    <t>TAULA 3</t>
  </si>
  <si>
    <t>TAULA 4</t>
  </si>
  <si>
    <t>TAULA 5</t>
  </si>
  <si>
    <t>TAULA 6</t>
  </si>
  <si>
    <t>TAULA 7</t>
  </si>
  <si>
    <t>TAULA 8</t>
  </si>
  <si>
    <t>TAULA 9</t>
  </si>
  <si>
    <t>TAULA 10</t>
  </si>
  <si>
    <t>9.00 h</t>
  </si>
  <si>
    <t>Ben gA</t>
  </si>
  <si>
    <t>Ben gB</t>
  </si>
  <si>
    <t>Ale 1</t>
  </si>
  <si>
    <t>Ale 2</t>
  </si>
  <si>
    <t xml:space="preserve">Ale 3 </t>
  </si>
  <si>
    <t>Inf gA</t>
  </si>
  <si>
    <t>Inf gB</t>
  </si>
  <si>
    <t>9.20 h</t>
  </si>
  <si>
    <t>Ale 4</t>
  </si>
  <si>
    <t>Ale 5</t>
  </si>
  <si>
    <t>Ale 6</t>
  </si>
  <si>
    <t>9.40 h</t>
  </si>
  <si>
    <t>Ale 7</t>
  </si>
  <si>
    <t>Ale 8</t>
  </si>
  <si>
    <t>Ale 9</t>
  </si>
  <si>
    <t>10.00 h</t>
  </si>
  <si>
    <t>Ale 10</t>
  </si>
  <si>
    <t>Ale 11</t>
  </si>
  <si>
    <t>Ale 12</t>
  </si>
  <si>
    <t>10.20 h</t>
  </si>
  <si>
    <t>Ale 13</t>
  </si>
  <si>
    <t>Ale 14</t>
  </si>
  <si>
    <t>Ale 15</t>
  </si>
  <si>
    <t>10.40 h</t>
  </si>
  <si>
    <t>Ale 16</t>
  </si>
  <si>
    <t>Ale 17</t>
  </si>
  <si>
    <t>Ale 18</t>
  </si>
  <si>
    <t>11.00 h</t>
  </si>
  <si>
    <t>Ale 19</t>
  </si>
  <si>
    <t>Ale 20</t>
  </si>
  <si>
    <t>Ale 21</t>
  </si>
  <si>
    <t>11.20 h</t>
  </si>
  <si>
    <t>Ale 22</t>
  </si>
  <si>
    <t>Ale 23</t>
  </si>
  <si>
    <t>Ale 24</t>
  </si>
  <si>
    <t>11.40 h</t>
  </si>
  <si>
    <t>Ale 25</t>
  </si>
  <si>
    <t>Ale 26</t>
  </si>
  <si>
    <t>Ale 27</t>
  </si>
  <si>
    <t>12.00 h</t>
  </si>
  <si>
    <t>Ale 28</t>
  </si>
  <si>
    <t>Ale 29</t>
  </si>
  <si>
    <t>Ale 30</t>
  </si>
  <si>
    <t>12.20 h</t>
  </si>
  <si>
    <t>Ben 1/4</t>
  </si>
  <si>
    <t>Ale 31</t>
  </si>
  <si>
    <t>Ale 32</t>
  </si>
  <si>
    <t>Ale 33</t>
  </si>
  <si>
    <t>12.40 h</t>
  </si>
  <si>
    <t>Ale 34</t>
  </si>
  <si>
    <t>Ale 35</t>
  </si>
  <si>
    <t>Ale 36</t>
  </si>
  <si>
    <t>Inf 1/4</t>
  </si>
  <si>
    <t>13.00 h</t>
  </si>
  <si>
    <t>BEN 1/2</t>
  </si>
  <si>
    <t>Ale 1/2</t>
  </si>
  <si>
    <t>Inf 1/2</t>
  </si>
  <si>
    <t xml:space="preserve">13.20 h </t>
  </si>
  <si>
    <t>BEN final</t>
  </si>
  <si>
    <t>BEN 3-4</t>
  </si>
  <si>
    <t>Ale Final</t>
  </si>
  <si>
    <t>Ale 3r-4rt</t>
  </si>
  <si>
    <t>Inf Final</t>
  </si>
  <si>
    <t>Inf 3r-4rt</t>
  </si>
  <si>
    <t>13.40 h</t>
  </si>
  <si>
    <t>ENTREGA DE TROFEUS</t>
  </si>
  <si>
    <t>Benjamí</t>
  </si>
  <si>
    <t>7 i 8</t>
  </si>
  <si>
    <t xml:space="preserve">7 i 8 </t>
  </si>
  <si>
    <t>T9-T10</t>
  </si>
  <si>
    <t>11-0</t>
  </si>
  <si>
    <t>3-0</t>
  </si>
  <si>
    <t>0-11</t>
  </si>
  <si>
    <t>0-3</t>
  </si>
  <si>
    <t>11-7</t>
  </si>
  <si>
    <t>11-6</t>
  </si>
  <si>
    <t>2-11</t>
  </si>
  <si>
    <t>7-11</t>
  </si>
  <si>
    <t>3-11</t>
  </si>
  <si>
    <t>2--3</t>
  </si>
  <si>
    <t>11-4</t>
  </si>
  <si>
    <t>11-2</t>
  </si>
  <si>
    <t>11-5</t>
  </si>
  <si>
    <t>3--1</t>
  </si>
  <si>
    <t>11-8</t>
  </si>
  <si>
    <t>0--3</t>
  </si>
  <si>
    <t>3--2</t>
  </si>
  <si>
    <t>8-11</t>
  </si>
  <si>
    <t>11-3</t>
  </si>
  <si>
    <t>14-12</t>
  </si>
  <si>
    <t>10-12</t>
  </si>
  <si>
    <t>11-9</t>
  </si>
  <si>
    <t>6-11</t>
  </si>
  <si>
    <t>9-11</t>
  </si>
  <si>
    <t>1--3</t>
  </si>
  <si>
    <t>3--0</t>
  </si>
  <si>
    <t>4-11</t>
  </si>
  <si>
    <t>11-1</t>
  </si>
  <si>
    <t>4--11</t>
  </si>
  <si>
    <t>11--5</t>
  </si>
  <si>
    <t>11--4</t>
  </si>
  <si>
    <t>12-10</t>
  </si>
  <si>
    <t>11-13</t>
  </si>
  <si>
    <t>5-11</t>
  </si>
  <si>
    <t>Joel Rubio                                       3</t>
  </si>
  <si>
    <t>Laura Magriñà                                 0</t>
  </si>
  <si>
    <t>Francesc Carrera                             0</t>
  </si>
  <si>
    <t>Unai Casola                                      3</t>
  </si>
  <si>
    <t>Joan Carné                                     0</t>
  </si>
  <si>
    <t>Eric Torné                                        3</t>
  </si>
  <si>
    <t xml:space="preserve">Oriol Vinyes                                    3 </t>
  </si>
  <si>
    <t>Edna Solans                                    1</t>
  </si>
  <si>
    <t>12--10</t>
  </si>
  <si>
    <t>10--12</t>
  </si>
  <si>
    <t>13--11</t>
  </si>
  <si>
    <t>6--11</t>
  </si>
  <si>
    <t>14--12</t>
  </si>
  <si>
    <t>5--11</t>
  </si>
  <si>
    <t>5-12</t>
  </si>
  <si>
    <t>Joel Rubio                                      3</t>
  </si>
  <si>
    <t xml:space="preserve">Unai Casola                                    0                                  </t>
  </si>
  <si>
    <t>13-11</t>
  </si>
  <si>
    <t>Oriol Vinyes                                    0</t>
  </si>
  <si>
    <t>Joel Rubio                                    3</t>
  </si>
  <si>
    <t xml:space="preserve">Eric Torné                                     0  </t>
  </si>
  <si>
    <t>7--11</t>
  </si>
  <si>
    <t>9--11</t>
  </si>
  <si>
    <t>3--11</t>
  </si>
  <si>
    <t>11--1</t>
  </si>
  <si>
    <t>15--13</t>
  </si>
  <si>
    <t>11--8</t>
  </si>
  <si>
    <t>11--13</t>
  </si>
  <si>
    <t>8--11</t>
  </si>
  <si>
    <t>Pol Calderó                                    3</t>
  </si>
  <si>
    <t>Antonio Rojo                                   0</t>
  </si>
  <si>
    <t>Cristian Fernandez                          3</t>
  </si>
  <si>
    <t xml:space="preserve">Arnau Francesc                               0 </t>
  </si>
  <si>
    <t>Ivan Fernandez                                3</t>
  </si>
  <si>
    <t>Albert Feliu                                       1</t>
  </si>
  <si>
    <t xml:space="preserve">Guillem Sans                                   3 </t>
  </si>
  <si>
    <t>Roger Rubió                                     1</t>
  </si>
  <si>
    <t>2--11</t>
  </si>
  <si>
    <t>1-11</t>
  </si>
  <si>
    <t>11--7</t>
  </si>
  <si>
    <t>Pol Calderó                                   3</t>
  </si>
  <si>
    <t>Cristian Fernandez                      2</t>
  </si>
  <si>
    <t>11--9</t>
  </si>
  <si>
    <t>Guillem Sans                                3</t>
  </si>
  <si>
    <t xml:space="preserve">Ivan Fernandez                              2 </t>
  </si>
  <si>
    <t>11--3</t>
  </si>
  <si>
    <t xml:space="preserve">Pol Calderó                                 3  </t>
  </si>
  <si>
    <r>
      <rPr>
        <b/>
        <sz val="10"/>
        <rFont val="Arial"/>
        <family val="2"/>
      </rPr>
      <t xml:space="preserve">Guillem Sans  </t>
    </r>
    <r>
      <rPr>
        <sz val="10"/>
        <rFont val="Arial"/>
        <family val="0"/>
      </rPr>
      <t xml:space="preserve">                              0</t>
    </r>
  </si>
  <si>
    <t xml:space="preserve">Pol Calderó  </t>
  </si>
  <si>
    <t xml:space="preserve">Cristian Fernandez                     3  </t>
  </si>
  <si>
    <t xml:space="preserve">Cristian Fernandez    </t>
  </si>
  <si>
    <r>
      <rPr>
        <b/>
        <sz val="11"/>
        <rFont val="Arial"/>
        <family val="2"/>
      </rPr>
      <t xml:space="preserve">Ivan Fernandez  </t>
    </r>
    <r>
      <rPr>
        <sz val="11"/>
        <rFont val="Arial"/>
        <family val="2"/>
      </rPr>
      <t xml:space="preserve">                        </t>
    </r>
    <r>
      <rPr>
        <b/>
        <sz val="11"/>
        <rFont val="Arial"/>
        <family val="2"/>
      </rPr>
      <t xml:space="preserve"> 1</t>
    </r>
  </si>
  <si>
    <t>Unai Casola      3</t>
  </si>
  <si>
    <t>Oriol Vinyes      0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</si>
</sst>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#,##0\ &quot;$&quot;;\-#,##0\ &quot;$&quot;"/>
    <numFmt numFmtId="174" formatCode="#,##0\ &quot;$&quot;;[Red]\-#,##0\ &quot;$&quot;"/>
    <numFmt numFmtId="175" formatCode="#,##0.00\ &quot;$&quot;;\-#,##0.00\ &quot;$&quot;"/>
    <numFmt numFmtId="176" formatCode="#,##0.00\ &quot;$&quot;;[Red]\-#,##0.00\ &quot;$&quot;"/>
    <numFmt numFmtId="177" formatCode="_-* #,##0\ &quot;$&quot;_-;\-* #,##0\ &quot;$&quot;_-;_-* &quot;-&quot;\ &quot;$&quot;_-;_-@_-"/>
    <numFmt numFmtId="178" formatCode="_-* #,##0\ _$_-;\-* #,##0\ _$_-;_-* &quot;-&quot;\ _$_-;_-@_-"/>
    <numFmt numFmtId="179" formatCode="_-* #,##0.00\ &quot;$&quot;_-;\-* #,##0.00\ &quot;$&quot;_-;_-* &quot;-&quot;??\ &quot;$&quot;_-;_-@_-"/>
    <numFmt numFmtId="180" formatCode="_-* #,##0.00\ _$_-;\-* #,##0.00\ _$_-;_-* &quot;-&quot;??\ _$_-;_-@_-"/>
    <numFmt numFmtId="181" formatCode="0.0"/>
    <numFmt numFmtId="182" formatCode="dd\-mm\-yy"/>
    <numFmt numFmtId="183" formatCode="[$-C0A]dddd\,\ dd&quot; de &quot;mmmm&quot; de &quot;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erlin Sans FB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6"/>
      <name val="Arial Narrow"/>
      <family val="2"/>
    </font>
    <font>
      <i/>
      <sz val="8"/>
      <name val="Arial Narrow"/>
      <family val="2"/>
    </font>
    <font>
      <b/>
      <sz val="10"/>
      <color indexed="9"/>
      <name val="Arial"/>
      <family val="2"/>
    </font>
    <font>
      <sz val="8"/>
      <color indexed="17"/>
      <name val="Arial Narrow"/>
      <family val="2"/>
    </font>
    <font>
      <b/>
      <sz val="10"/>
      <color indexed="9"/>
      <name val="Berlin Sans FB"/>
      <family val="0"/>
    </font>
    <font>
      <sz val="7"/>
      <name val="Arial"/>
      <family val="0"/>
    </font>
    <font>
      <sz val="5"/>
      <color indexed="13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95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justify" vertical="center"/>
      <protection/>
    </xf>
    <xf numFmtId="0" fontId="8" fillId="33" borderId="0" xfId="0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21" fillId="33" borderId="0" xfId="0" applyFont="1" applyFill="1" applyAlignment="1" applyProtection="1">
      <alignment horizontal="center"/>
      <protection/>
    </xf>
    <xf numFmtId="0" fontId="12" fillId="35" borderId="11" xfId="0" applyFont="1" applyFill="1" applyBorder="1" applyAlignment="1" applyProtection="1">
      <alignment/>
      <protection/>
    </xf>
    <xf numFmtId="0" fontId="20" fillId="36" borderId="0" xfId="0" applyFont="1" applyFill="1" applyAlignment="1" applyProtection="1">
      <alignment/>
      <protection/>
    </xf>
    <xf numFmtId="0" fontId="20" fillId="36" borderId="0" xfId="0" applyFont="1" applyFill="1" applyAlignment="1" applyProtection="1" quotePrefix="1">
      <alignment/>
      <protection/>
    </xf>
    <xf numFmtId="0" fontId="12" fillId="37" borderId="11" xfId="0" applyFont="1" applyFill="1" applyBorder="1" applyAlignment="1" applyProtection="1">
      <alignment/>
      <protection/>
    </xf>
    <xf numFmtId="0" fontId="12" fillId="38" borderId="12" xfId="0" applyFont="1" applyFill="1" applyBorder="1" applyAlignment="1" applyProtection="1">
      <alignment/>
      <protection/>
    </xf>
    <xf numFmtId="0" fontId="12" fillId="38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8" fillId="36" borderId="13" xfId="0" applyFont="1" applyFill="1" applyBorder="1" applyAlignment="1" applyProtection="1">
      <alignment horizontal="left"/>
      <protection/>
    </xf>
    <xf numFmtId="0" fontId="8" fillId="36" borderId="14" xfId="0" applyFont="1" applyFill="1" applyBorder="1" applyAlignment="1" applyProtection="1">
      <alignment horizontal="left"/>
      <protection/>
    </xf>
    <xf numFmtId="0" fontId="8" fillId="36" borderId="15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2" fillId="0" borderId="19" xfId="0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 applyProtection="1">
      <alignment horizontal="left" vertical="top"/>
      <protection/>
    </xf>
    <xf numFmtId="0" fontId="12" fillId="0" borderId="12" xfId="0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53">
      <alignment/>
      <protection/>
    </xf>
    <xf numFmtId="0" fontId="0" fillId="39" borderId="0" xfId="53" applyFill="1">
      <alignment/>
      <protection/>
    </xf>
    <xf numFmtId="0" fontId="0" fillId="40" borderId="0" xfId="53" applyFill="1">
      <alignment/>
      <protection/>
    </xf>
    <xf numFmtId="0" fontId="0" fillId="41" borderId="0" xfId="53" applyFill="1">
      <alignment/>
      <protection/>
    </xf>
    <xf numFmtId="0" fontId="0" fillId="0" borderId="0" xfId="53" applyFill="1">
      <alignment/>
      <protection/>
    </xf>
    <xf numFmtId="0" fontId="22" fillId="37" borderId="0" xfId="53" applyFont="1" applyFill="1">
      <alignment/>
      <protection/>
    </xf>
    <xf numFmtId="0" fontId="0" fillId="37" borderId="0" xfId="53" applyFill="1">
      <alignment/>
      <protection/>
    </xf>
    <xf numFmtId="0" fontId="1" fillId="0" borderId="0" xfId="0" applyFont="1" applyAlignment="1">
      <alignment/>
    </xf>
    <xf numFmtId="0" fontId="22" fillId="0" borderId="22" xfId="0" applyFont="1" applyBorder="1" applyAlignment="1">
      <alignment/>
    </xf>
    <xf numFmtId="0" fontId="22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6" fillId="0" borderId="21" xfId="0" applyFont="1" applyBorder="1" applyAlignment="1">
      <alignment/>
    </xf>
    <xf numFmtId="0" fontId="23" fillId="0" borderId="22" xfId="0" applyFont="1" applyBorder="1" applyAlignment="1">
      <alignment/>
    </xf>
    <xf numFmtId="0" fontId="0" fillId="42" borderId="16" xfId="0" applyFont="1" applyFill="1" applyBorder="1" applyAlignment="1" applyProtection="1">
      <alignment horizontal="center"/>
      <protection/>
    </xf>
    <xf numFmtId="0" fontId="0" fillId="42" borderId="18" xfId="0" applyFont="1" applyFill="1" applyBorder="1" applyAlignment="1" applyProtection="1">
      <alignment horizontal="center"/>
      <protection/>
    </xf>
    <xf numFmtId="0" fontId="19" fillId="33" borderId="16" xfId="0" applyFont="1" applyFill="1" applyBorder="1" applyAlignment="1" applyProtection="1">
      <alignment/>
      <protection/>
    </xf>
    <xf numFmtId="0" fontId="19" fillId="33" borderId="17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7" fillId="34" borderId="19" xfId="0" applyFont="1" applyFill="1" applyBorder="1" applyAlignment="1" applyProtection="1">
      <alignment/>
      <protection/>
    </xf>
    <xf numFmtId="0" fontId="17" fillId="34" borderId="0" xfId="0" applyFont="1" applyFill="1" applyAlignment="1" applyProtection="1">
      <alignment/>
      <protection/>
    </xf>
    <xf numFmtId="0" fontId="0" fillId="40" borderId="11" xfId="0" applyFont="1" applyFill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40" borderId="16" xfId="0" applyFont="1" applyFill="1" applyBorder="1" applyAlignment="1" applyProtection="1">
      <alignment horizontal="left" vertical="center"/>
      <protection locked="0"/>
    </xf>
    <xf numFmtId="0" fontId="9" fillId="40" borderId="17" xfId="0" applyFont="1" applyFill="1" applyBorder="1" applyAlignment="1" applyProtection="1">
      <alignment horizontal="left" vertical="center"/>
      <protection locked="0"/>
    </xf>
    <xf numFmtId="0" fontId="9" fillId="40" borderId="24" xfId="0" applyFont="1" applyFill="1" applyBorder="1" applyAlignment="1" applyProtection="1">
      <alignment horizontal="left" vertical="center"/>
      <protection locked="0"/>
    </xf>
    <xf numFmtId="0" fontId="9" fillId="40" borderId="25" xfId="0" applyFont="1" applyFill="1" applyBorder="1" applyAlignment="1" applyProtection="1">
      <alignment horizontal="left" vertical="center"/>
      <protection locked="0"/>
    </xf>
    <xf numFmtId="0" fontId="9" fillId="40" borderId="18" xfId="0" applyFont="1" applyFill="1" applyBorder="1" applyAlignment="1" applyProtection="1">
      <alignment horizontal="left" vertical="center"/>
      <protection locked="0"/>
    </xf>
    <xf numFmtId="14" fontId="0" fillId="40" borderId="11" xfId="0" applyNumberFormat="1" applyFont="1" applyFill="1" applyBorder="1" applyAlignment="1" applyProtection="1">
      <alignment horizontal="center"/>
      <protection locked="0"/>
    </xf>
    <xf numFmtId="0" fontId="17" fillId="34" borderId="11" xfId="0" applyFont="1" applyFill="1" applyBorder="1" applyAlignment="1" applyProtection="1">
      <alignment horizontal="center"/>
      <protection/>
    </xf>
    <xf numFmtId="20" fontId="0" fillId="40" borderId="11" xfId="0" applyNumberFormat="1" applyFont="1" applyFill="1" applyBorder="1" applyAlignment="1" applyProtection="1">
      <alignment horizontal="center"/>
      <protection locked="0"/>
    </xf>
    <xf numFmtId="0" fontId="0" fillId="40" borderId="11" xfId="0" applyNumberFormat="1" applyFont="1" applyFill="1" applyBorder="1" applyAlignment="1" applyProtection="1">
      <alignment horizontal="center"/>
      <protection locked="0"/>
    </xf>
    <xf numFmtId="49" fontId="0" fillId="40" borderId="16" xfId="0" applyNumberFormat="1" applyFont="1" applyFill="1" applyBorder="1" applyAlignment="1" applyProtection="1">
      <alignment horizontal="center"/>
      <protection locked="0"/>
    </xf>
    <xf numFmtId="49" fontId="0" fillId="40" borderId="17" xfId="0" applyNumberFormat="1" applyFont="1" applyFill="1" applyBorder="1" applyAlignment="1" applyProtection="1">
      <alignment horizontal="center"/>
      <protection locked="0"/>
    </xf>
    <xf numFmtId="49" fontId="0" fillId="40" borderId="18" xfId="0" applyNumberFormat="1" applyFont="1" applyFill="1" applyBorder="1" applyAlignment="1" applyProtection="1">
      <alignment horizontal="center"/>
      <protection locked="0"/>
    </xf>
    <xf numFmtId="0" fontId="17" fillId="34" borderId="11" xfId="0" applyFont="1" applyFill="1" applyBorder="1" applyAlignment="1" applyProtection="1">
      <alignment/>
      <protection/>
    </xf>
    <xf numFmtId="20" fontId="1" fillId="0" borderId="0" xfId="0" applyNumberFormat="1" applyFont="1" applyAlignment="1" applyProtection="1">
      <alignment horizontal="center"/>
      <protection/>
    </xf>
    <xf numFmtId="20" fontId="1" fillId="0" borderId="26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27" xfId="0" applyNumberFormat="1" applyFont="1" applyBorder="1" applyAlignment="1" applyProtection="1">
      <alignment horizontal="center"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26" xfId="0" applyNumberFormat="1" applyFont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center"/>
      <protection/>
    </xf>
    <xf numFmtId="0" fontId="0" fillId="43" borderId="0" xfId="0" applyFont="1" applyFill="1" applyAlignment="1" applyProtection="1">
      <alignment horizontal="justify" vertic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14" fontId="1" fillId="0" borderId="0" xfId="0" applyNumberFormat="1" applyFont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29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30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31" xfId="0" applyFont="1" applyBorder="1" applyAlignment="1" applyProtection="1">
      <alignment vertical="center"/>
      <protection/>
    </xf>
    <xf numFmtId="0" fontId="9" fillId="0" borderId="28" xfId="0" applyFont="1" applyBorder="1" applyAlignment="1" applyProtection="1">
      <alignment vertical="center"/>
      <protection/>
    </xf>
    <xf numFmtId="0" fontId="9" fillId="0" borderId="32" xfId="0" applyFont="1" applyBorder="1" applyAlignment="1" applyProtection="1">
      <alignment vertical="center"/>
      <protection/>
    </xf>
    <xf numFmtId="0" fontId="7" fillId="44" borderId="13" xfId="0" applyFont="1" applyFill="1" applyBorder="1" applyAlignment="1" applyProtection="1">
      <alignment horizontal="center"/>
      <protection/>
    </xf>
    <xf numFmtId="0" fontId="7" fillId="44" borderId="14" xfId="0" applyFont="1" applyFill="1" applyBorder="1" applyAlignment="1" applyProtection="1">
      <alignment horizontal="center"/>
      <protection/>
    </xf>
    <xf numFmtId="0" fontId="7" fillId="44" borderId="15" xfId="0" applyFont="1" applyFill="1" applyBorder="1" applyAlignment="1" applyProtection="1">
      <alignment horizontal="center"/>
      <protection/>
    </xf>
    <xf numFmtId="0" fontId="7" fillId="44" borderId="19" xfId="0" applyFont="1" applyFill="1" applyBorder="1" applyAlignment="1" applyProtection="1">
      <alignment horizontal="center"/>
      <protection/>
    </xf>
    <xf numFmtId="0" fontId="7" fillId="44" borderId="0" xfId="0" applyFont="1" applyFill="1" applyBorder="1" applyAlignment="1" applyProtection="1">
      <alignment horizontal="center"/>
      <protection/>
    </xf>
    <xf numFmtId="0" fontId="7" fillId="44" borderId="12" xfId="0" applyFont="1" applyFill="1" applyBorder="1" applyAlignment="1" applyProtection="1">
      <alignment horizontal="center"/>
      <protection/>
    </xf>
    <xf numFmtId="0" fontId="10" fillId="44" borderId="14" xfId="0" applyFont="1" applyFill="1" applyBorder="1" applyAlignment="1" applyProtection="1">
      <alignment horizontal="center" vertical="center"/>
      <protection/>
    </xf>
    <xf numFmtId="0" fontId="10" fillId="44" borderId="0" xfId="0" applyFont="1" applyFill="1" applyBorder="1" applyAlignment="1" applyProtection="1">
      <alignment horizontal="center" vertical="center"/>
      <protection/>
    </xf>
    <xf numFmtId="0" fontId="10" fillId="44" borderId="13" xfId="0" applyFont="1" applyFill="1" applyBorder="1" applyAlignment="1" applyProtection="1">
      <alignment horizontal="center" vertical="center"/>
      <protection/>
    </xf>
    <xf numFmtId="0" fontId="10" fillId="44" borderId="15" xfId="0" applyFont="1" applyFill="1" applyBorder="1" applyAlignment="1" applyProtection="1">
      <alignment horizontal="center" vertical="center"/>
      <protection/>
    </xf>
    <xf numFmtId="0" fontId="10" fillId="44" borderId="19" xfId="0" applyFont="1" applyFill="1" applyBorder="1" applyAlignment="1" applyProtection="1">
      <alignment horizontal="center" vertical="center"/>
      <protection/>
    </xf>
    <xf numFmtId="0" fontId="10" fillId="44" borderId="12" xfId="0" applyFont="1" applyFill="1" applyBorder="1" applyAlignment="1" applyProtection="1">
      <alignment horizontal="center" vertical="center"/>
      <protection/>
    </xf>
    <xf numFmtId="0" fontId="10" fillId="44" borderId="28" xfId="0" applyFont="1" applyFill="1" applyBorder="1" applyAlignment="1" applyProtection="1">
      <alignment horizontal="center" vertical="center"/>
      <protection/>
    </xf>
    <xf numFmtId="0" fontId="10" fillId="44" borderId="10" xfId="0" applyFont="1" applyFill="1" applyBorder="1" applyAlignment="1" applyProtection="1">
      <alignment horizontal="center" vertical="center"/>
      <protection/>
    </xf>
    <xf numFmtId="0" fontId="10" fillId="44" borderId="29" xfId="0" applyFont="1" applyFill="1" applyBorder="1" applyAlignment="1" applyProtection="1">
      <alignment horizontal="center" vertical="center"/>
      <protection/>
    </xf>
    <xf numFmtId="0" fontId="15" fillId="44" borderId="13" xfId="0" applyFont="1" applyFill="1" applyBorder="1" applyAlignment="1" applyProtection="1">
      <alignment horizontal="center" vertical="center"/>
      <protection/>
    </xf>
    <xf numFmtId="0" fontId="15" fillId="44" borderId="14" xfId="0" applyFont="1" applyFill="1" applyBorder="1" applyAlignment="1" applyProtection="1">
      <alignment horizontal="center" vertical="center"/>
      <protection/>
    </xf>
    <xf numFmtId="0" fontId="15" fillId="44" borderId="15" xfId="0" applyFont="1" applyFill="1" applyBorder="1" applyAlignment="1" applyProtection="1">
      <alignment horizontal="center" vertical="center"/>
      <protection/>
    </xf>
    <xf numFmtId="0" fontId="15" fillId="44" borderId="19" xfId="0" applyFont="1" applyFill="1" applyBorder="1" applyAlignment="1" applyProtection="1">
      <alignment horizontal="center" vertical="center"/>
      <protection/>
    </xf>
    <xf numFmtId="0" fontId="15" fillId="44" borderId="0" xfId="0" applyFont="1" applyFill="1" applyBorder="1" applyAlignment="1" applyProtection="1">
      <alignment horizontal="center" vertical="center"/>
      <protection/>
    </xf>
    <xf numFmtId="0" fontId="15" fillId="44" borderId="12" xfId="0" applyFont="1" applyFill="1" applyBorder="1" applyAlignment="1" applyProtection="1">
      <alignment horizontal="center" vertical="center"/>
      <protection/>
    </xf>
    <xf numFmtId="0" fontId="15" fillId="44" borderId="28" xfId="0" applyFont="1" applyFill="1" applyBorder="1" applyAlignment="1" applyProtection="1">
      <alignment horizontal="center" vertical="center"/>
      <protection/>
    </xf>
    <xf numFmtId="0" fontId="15" fillId="44" borderId="10" xfId="0" applyFont="1" applyFill="1" applyBorder="1" applyAlignment="1" applyProtection="1">
      <alignment horizontal="center" vertical="center"/>
      <protection/>
    </xf>
    <xf numFmtId="0" fontId="15" fillId="44" borderId="29" xfId="0" applyFont="1" applyFill="1" applyBorder="1" applyAlignment="1" applyProtection="1">
      <alignment horizontal="center" vertical="center"/>
      <protection/>
    </xf>
    <xf numFmtId="0" fontId="10" fillId="44" borderId="31" xfId="0" applyFont="1" applyFill="1" applyBorder="1" applyAlignment="1" applyProtection="1">
      <alignment horizontal="center" vertical="center"/>
      <protection/>
    </xf>
    <xf numFmtId="0" fontId="10" fillId="44" borderId="32" xfId="0" applyFont="1" applyFill="1" applyBorder="1" applyAlignment="1" applyProtection="1">
      <alignment horizontal="center" vertical="center"/>
      <protection/>
    </xf>
    <xf numFmtId="0" fontId="10" fillId="44" borderId="33" xfId="0" applyFont="1" applyFill="1" applyBorder="1" applyAlignment="1" applyProtection="1">
      <alignment horizontal="center" vertical="center"/>
      <protection/>
    </xf>
    <xf numFmtId="0" fontId="10" fillId="44" borderId="34" xfId="0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left"/>
      <protection/>
    </xf>
    <xf numFmtId="0" fontId="7" fillId="0" borderId="15" xfId="0" applyFont="1" applyBorder="1" applyAlignment="1" applyProtection="1">
      <alignment horizontal="left"/>
      <protection/>
    </xf>
    <xf numFmtId="0" fontId="7" fillId="0" borderId="19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 horizontal="left"/>
      <protection/>
    </xf>
    <xf numFmtId="0" fontId="7" fillId="43" borderId="19" xfId="0" applyFont="1" applyFill="1" applyBorder="1" applyAlignment="1" applyProtection="1">
      <alignment/>
      <protection/>
    </xf>
    <xf numFmtId="0" fontId="7" fillId="43" borderId="0" xfId="0" applyFont="1" applyFill="1" applyAlignment="1" applyProtection="1">
      <alignment/>
      <protection/>
    </xf>
    <xf numFmtId="0" fontId="11" fillId="44" borderId="16" xfId="0" applyFont="1" applyFill="1" applyBorder="1" applyAlignment="1" applyProtection="1">
      <alignment horizontal="center" vertical="center"/>
      <protection/>
    </xf>
    <xf numFmtId="0" fontId="11" fillId="44" borderId="17" xfId="0" applyFont="1" applyFill="1" applyBorder="1" applyAlignment="1" applyProtection="1">
      <alignment horizontal="center" vertical="center"/>
      <protection/>
    </xf>
    <xf numFmtId="0" fontId="7" fillId="44" borderId="28" xfId="0" applyFont="1" applyFill="1" applyBorder="1" applyAlignment="1" applyProtection="1">
      <alignment horizontal="center"/>
      <protection/>
    </xf>
    <xf numFmtId="0" fontId="7" fillId="44" borderId="10" xfId="0" applyFont="1" applyFill="1" applyBorder="1" applyAlignment="1" applyProtection="1">
      <alignment horizontal="center"/>
      <protection/>
    </xf>
    <xf numFmtId="0" fontId="7" fillId="44" borderId="29" xfId="0" applyFont="1" applyFill="1" applyBorder="1" applyAlignment="1" applyProtection="1">
      <alignment horizontal="center"/>
      <protection/>
    </xf>
    <xf numFmtId="49" fontId="0" fillId="0" borderId="33" xfId="0" applyNumberFormat="1" applyFont="1" applyBorder="1" applyAlignment="1" applyProtection="1">
      <alignment horizontal="center" vertical="center"/>
      <protection locked="0"/>
    </xf>
    <xf numFmtId="49" fontId="0" fillId="0" borderId="34" xfId="0" applyNumberFormat="1" applyFont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left" vertical="center"/>
      <protection/>
    </xf>
    <xf numFmtId="0" fontId="8" fillId="0" borderId="14" xfId="0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0" fontId="8" fillId="0" borderId="19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0" fontId="8" fillId="0" borderId="35" xfId="0" applyFont="1" applyFill="1" applyBorder="1" applyAlignment="1" applyProtection="1">
      <alignment horizontal="left" vertical="center"/>
      <protection/>
    </xf>
    <xf numFmtId="0" fontId="8" fillId="0" borderId="26" xfId="0" applyFont="1" applyFill="1" applyBorder="1" applyAlignment="1" applyProtection="1">
      <alignment horizontal="left" vertical="center"/>
      <protection/>
    </xf>
    <xf numFmtId="0" fontId="8" fillId="0" borderId="36" xfId="0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49" fontId="18" fillId="43" borderId="19" xfId="0" applyNumberFormat="1" applyFont="1" applyFill="1" applyBorder="1" applyAlignment="1" applyProtection="1">
      <alignment horizontal="center" vertical="center"/>
      <protection locked="0"/>
    </xf>
    <xf numFmtId="49" fontId="18" fillId="43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right"/>
      <protection/>
    </xf>
    <xf numFmtId="0" fontId="16" fillId="0" borderId="38" xfId="0" applyFont="1" applyBorder="1" applyAlignment="1" applyProtection="1">
      <alignment horizontal="right"/>
      <protection/>
    </xf>
    <xf numFmtId="49" fontId="16" fillId="0" borderId="19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12" xfId="0" applyNumberFormat="1" applyFont="1" applyFill="1" applyBorder="1" applyAlignment="1" applyProtection="1">
      <alignment horizontal="center" vertical="center"/>
      <protection/>
    </xf>
    <xf numFmtId="49" fontId="16" fillId="0" borderId="35" xfId="0" applyNumberFormat="1" applyFont="1" applyFill="1" applyBorder="1" applyAlignment="1" applyProtection="1">
      <alignment horizontal="center" vertical="center"/>
      <protection/>
    </xf>
    <xf numFmtId="49" fontId="16" fillId="0" borderId="26" xfId="0" applyNumberFormat="1" applyFont="1" applyFill="1" applyBorder="1" applyAlignment="1" applyProtection="1">
      <alignment horizontal="center" vertical="center"/>
      <protection/>
    </xf>
    <xf numFmtId="49" fontId="16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12" xfId="0" applyFont="1" applyBorder="1" applyAlignment="1" applyProtection="1">
      <alignment horizontal="left" vertical="top"/>
      <protection/>
    </xf>
    <xf numFmtId="0" fontId="7" fillId="0" borderId="35" xfId="0" applyFont="1" applyBorder="1" applyAlignment="1" applyProtection="1">
      <alignment horizontal="left" vertical="top"/>
      <protection/>
    </xf>
    <xf numFmtId="0" fontId="7" fillId="0" borderId="26" xfId="0" applyFont="1" applyBorder="1" applyAlignment="1" applyProtection="1">
      <alignment horizontal="left" vertical="top"/>
      <protection/>
    </xf>
    <xf numFmtId="0" fontId="7" fillId="0" borderId="36" xfId="0" applyFont="1" applyBorder="1" applyAlignment="1" applyProtection="1">
      <alignment horizontal="left" vertical="top"/>
      <protection/>
    </xf>
    <xf numFmtId="49" fontId="0" fillId="0" borderId="39" xfId="0" applyNumberFormat="1" applyFont="1" applyBorder="1" applyAlignment="1" applyProtection="1">
      <alignment horizontal="center" vertical="center"/>
      <protection locked="0"/>
    </xf>
    <xf numFmtId="49" fontId="0" fillId="0" borderId="40" xfId="0" applyNumberFormat="1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left"/>
      <protection/>
    </xf>
    <xf numFmtId="0" fontId="7" fillId="0" borderId="27" xfId="0" applyFont="1" applyBorder="1" applyAlignment="1" applyProtection="1">
      <alignment horizontal="left"/>
      <protection/>
    </xf>
    <xf numFmtId="0" fontId="7" fillId="0" borderId="42" xfId="0" applyFont="1" applyBorder="1" applyAlignment="1" applyProtection="1">
      <alignment horizontal="left"/>
      <protection/>
    </xf>
    <xf numFmtId="49" fontId="0" fillId="0" borderId="43" xfId="0" applyNumberFormat="1" applyFont="1" applyBorder="1" applyAlignment="1" applyProtection="1">
      <alignment horizontal="center" vertical="center"/>
      <protection locked="0"/>
    </xf>
    <xf numFmtId="49" fontId="0" fillId="0" borderId="44" xfId="0" applyNumberFormat="1" applyFont="1" applyBorder="1" applyAlignment="1" applyProtection="1">
      <alignment horizontal="center" vertical="center"/>
      <protection locked="0"/>
    </xf>
    <xf numFmtId="49" fontId="0" fillId="0" borderId="45" xfId="0" applyNumberFormat="1" applyFont="1" applyBorder="1" applyAlignment="1" applyProtection="1">
      <alignment horizontal="center" vertical="center"/>
      <protection locked="0"/>
    </xf>
    <xf numFmtId="49" fontId="0" fillId="0" borderId="46" xfId="0" applyNumberFormat="1" applyFont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left" vertical="center"/>
      <protection/>
    </xf>
    <xf numFmtId="0" fontId="8" fillId="0" borderId="27" xfId="0" applyFont="1" applyFill="1" applyBorder="1" applyAlignment="1" applyProtection="1">
      <alignment horizontal="left" vertical="center"/>
      <protection/>
    </xf>
    <xf numFmtId="0" fontId="8" fillId="0" borderId="42" xfId="0" applyFont="1" applyFill="1" applyBorder="1" applyAlignment="1" applyProtection="1">
      <alignment horizontal="left" vertical="center"/>
      <protection/>
    </xf>
    <xf numFmtId="16" fontId="7" fillId="0" borderId="41" xfId="0" applyNumberFormat="1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49" fontId="16" fillId="0" borderId="28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horizontal="center" vertical="center"/>
      <protection/>
    </xf>
    <xf numFmtId="49" fontId="16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 vertical="top"/>
      <protection/>
    </xf>
    <xf numFmtId="0" fontId="7" fillId="0" borderId="10" xfId="0" applyFont="1" applyBorder="1" applyAlignment="1" applyProtection="1">
      <alignment horizontal="left" vertical="top"/>
      <protection/>
    </xf>
    <xf numFmtId="0" fontId="7" fillId="0" borderId="29" xfId="0" applyFont="1" applyBorder="1" applyAlignment="1" applyProtection="1">
      <alignment horizontal="left" vertical="top"/>
      <protection/>
    </xf>
    <xf numFmtId="49" fontId="7" fillId="45" borderId="13" xfId="0" applyNumberFormat="1" applyFont="1" applyFill="1" applyBorder="1" applyAlignment="1" applyProtection="1">
      <alignment horizontal="center" vertical="center"/>
      <protection/>
    </xf>
    <xf numFmtId="49" fontId="7" fillId="45" borderId="14" xfId="0" applyNumberFormat="1" applyFont="1" applyFill="1" applyBorder="1" applyAlignment="1" applyProtection="1">
      <alignment horizontal="center" vertical="center"/>
      <protection/>
    </xf>
    <xf numFmtId="49" fontId="7" fillId="45" borderId="15" xfId="0" applyNumberFormat="1" applyFont="1" applyFill="1" applyBorder="1" applyAlignment="1" applyProtection="1">
      <alignment horizontal="center" vertical="center"/>
      <protection/>
    </xf>
    <xf numFmtId="49" fontId="7" fillId="45" borderId="19" xfId="0" applyNumberFormat="1" applyFont="1" applyFill="1" applyBorder="1" applyAlignment="1" applyProtection="1">
      <alignment horizontal="center" vertical="center"/>
      <protection/>
    </xf>
    <xf numFmtId="49" fontId="7" fillId="45" borderId="0" xfId="0" applyNumberFormat="1" applyFont="1" applyFill="1" applyBorder="1" applyAlignment="1" applyProtection="1">
      <alignment horizontal="center" vertical="center"/>
      <protection/>
    </xf>
    <xf numFmtId="49" fontId="7" fillId="45" borderId="12" xfId="0" applyNumberFormat="1" applyFont="1" applyFill="1" applyBorder="1" applyAlignment="1" applyProtection="1">
      <alignment horizontal="center" vertical="center"/>
      <protection/>
    </xf>
    <xf numFmtId="49" fontId="7" fillId="45" borderId="35" xfId="0" applyNumberFormat="1" applyFont="1" applyFill="1" applyBorder="1" applyAlignment="1" applyProtection="1">
      <alignment horizontal="center" vertical="center"/>
      <protection/>
    </xf>
    <xf numFmtId="49" fontId="7" fillId="45" borderId="26" xfId="0" applyNumberFormat="1" applyFont="1" applyFill="1" applyBorder="1" applyAlignment="1" applyProtection="1">
      <alignment horizontal="center" vertical="center"/>
      <protection/>
    </xf>
    <xf numFmtId="49" fontId="7" fillId="45" borderId="36" xfId="0" applyNumberFormat="1" applyFont="1" applyFill="1" applyBorder="1" applyAlignment="1" applyProtection="1">
      <alignment horizontal="center" vertical="center"/>
      <protection/>
    </xf>
    <xf numFmtId="49" fontId="7" fillId="45" borderId="41" xfId="0" applyNumberFormat="1" applyFont="1" applyFill="1" applyBorder="1" applyAlignment="1" applyProtection="1">
      <alignment horizontal="center" vertical="center"/>
      <protection/>
    </xf>
    <xf numFmtId="49" fontId="7" fillId="45" borderId="27" xfId="0" applyNumberFormat="1" applyFont="1" applyFill="1" applyBorder="1" applyAlignment="1" applyProtection="1">
      <alignment horizontal="center" vertical="center"/>
      <protection/>
    </xf>
    <xf numFmtId="49" fontId="7" fillId="45" borderId="42" xfId="0" applyNumberFormat="1" applyFont="1" applyFill="1" applyBorder="1" applyAlignment="1" applyProtection="1">
      <alignment horizontal="center" vertical="center"/>
      <protection/>
    </xf>
    <xf numFmtId="49" fontId="7" fillId="45" borderId="30" xfId="0" applyNumberFormat="1" applyFont="1" applyFill="1" applyBorder="1" applyAlignment="1" applyProtection="1">
      <alignment horizontal="center" vertical="center"/>
      <protection/>
    </xf>
    <xf numFmtId="49" fontId="7" fillId="45" borderId="31" xfId="0" applyNumberFormat="1" applyFont="1" applyFill="1" applyBorder="1" applyAlignment="1" applyProtection="1">
      <alignment horizontal="center" vertical="center"/>
      <protection/>
    </xf>
    <xf numFmtId="49" fontId="7" fillId="45" borderId="47" xfId="0" applyNumberFormat="1" applyFont="1" applyFill="1" applyBorder="1" applyAlignment="1" applyProtection="1">
      <alignment horizontal="center" vertical="center"/>
      <protection/>
    </xf>
    <xf numFmtId="49" fontId="7" fillId="45" borderId="48" xfId="0" applyNumberFormat="1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0" fillId="0" borderId="49" xfId="0" applyNumberFormat="1" applyFont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29" xfId="0" applyFont="1" applyFill="1" applyBorder="1" applyAlignment="1" applyProtection="1">
      <alignment horizontal="left" vertical="center"/>
      <protection/>
    </xf>
    <xf numFmtId="49" fontId="7" fillId="45" borderId="28" xfId="0" applyNumberFormat="1" applyFont="1" applyFill="1" applyBorder="1" applyAlignment="1" applyProtection="1">
      <alignment horizontal="center" vertical="center"/>
      <protection/>
    </xf>
    <xf numFmtId="49" fontId="7" fillId="45" borderId="10" xfId="0" applyNumberFormat="1" applyFont="1" applyFill="1" applyBorder="1" applyAlignment="1" applyProtection="1">
      <alignment horizontal="center" vertical="center"/>
      <protection/>
    </xf>
    <xf numFmtId="49" fontId="7" fillId="45" borderId="32" xfId="0" applyNumberFormat="1" applyFont="1" applyFill="1" applyBorder="1" applyAlignment="1" applyProtection="1">
      <alignment horizontal="center" vertical="center"/>
      <protection/>
    </xf>
    <xf numFmtId="49" fontId="7" fillId="45" borderId="29" xfId="0" applyNumberFormat="1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28" xfId="0" applyFont="1" applyBorder="1" applyAlignment="1" applyProtection="1">
      <alignment vertical="top"/>
      <protection/>
    </xf>
    <xf numFmtId="0" fontId="0" fillId="0" borderId="10" xfId="0" applyFont="1" applyBorder="1" applyAlignment="1" applyProtection="1">
      <alignment vertical="top"/>
      <protection/>
    </xf>
    <xf numFmtId="0" fontId="0" fillId="0" borderId="29" xfId="0" applyFont="1" applyBorder="1" applyAlignment="1" applyProtection="1">
      <alignment vertical="top"/>
      <protection/>
    </xf>
    <xf numFmtId="49" fontId="0" fillId="0" borderId="50" xfId="0" applyNumberFormat="1" applyFont="1" applyBorder="1" applyAlignment="1" applyProtection="1">
      <alignment horizontal="center" vertical="center"/>
      <protection locked="0"/>
    </xf>
    <xf numFmtId="0" fontId="12" fillId="44" borderId="0" xfId="0" applyFont="1" applyFill="1" applyAlignment="1" applyProtection="1">
      <alignment/>
      <protection/>
    </xf>
    <xf numFmtId="0" fontId="8" fillId="36" borderId="16" xfId="0" applyFont="1" applyFill="1" applyBorder="1" applyAlignment="1" applyProtection="1">
      <alignment horizontal="center" vertical="center"/>
      <protection/>
    </xf>
    <xf numFmtId="0" fontId="8" fillId="36" borderId="17" xfId="0" applyFont="1" applyFill="1" applyBorder="1" applyAlignment="1" applyProtection="1">
      <alignment horizontal="center" vertical="center"/>
      <protection/>
    </xf>
    <xf numFmtId="0" fontId="8" fillId="36" borderId="18" xfId="0" applyFont="1" applyFill="1" applyBorder="1" applyAlignment="1" applyProtection="1">
      <alignment horizontal="center" vertical="center"/>
      <protection/>
    </xf>
    <xf numFmtId="0" fontId="8" fillId="46" borderId="16" xfId="0" applyFont="1" applyFill="1" applyBorder="1" applyAlignment="1" applyProtection="1">
      <alignment horizontal="center" vertical="center"/>
      <protection/>
    </xf>
    <xf numFmtId="0" fontId="8" fillId="46" borderId="17" xfId="0" applyFont="1" applyFill="1" applyBorder="1" applyAlignment="1" applyProtection="1">
      <alignment horizontal="center" vertical="center"/>
      <protection/>
    </xf>
    <xf numFmtId="0" fontId="8" fillId="46" borderId="18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left" vertical="top"/>
      <protection/>
    </xf>
    <xf numFmtId="0" fontId="12" fillId="0" borderId="14" xfId="0" applyFont="1" applyFill="1" applyBorder="1" applyAlignment="1" applyProtection="1">
      <alignment horizontal="left" vertical="top"/>
      <protection/>
    </xf>
    <xf numFmtId="0" fontId="12" fillId="0" borderId="15" xfId="0" applyFont="1" applyFill="1" applyBorder="1" applyAlignment="1" applyProtection="1">
      <alignment horizontal="left" vertical="top"/>
      <protection/>
    </xf>
    <xf numFmtId="0" fontId="8" fillId="0" borderId="16" xfId="0" applyFont="1" applyFill="1" applyBorder="1" applyAlignment="1" applyProtection="1">
      <alignment horizontal="center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 applyProtection="1">
      <alignment horizontal="left" vertical="top"/>
      <protection/>
    </xf>
    <xf numFmtId="0" fontId="12" fillId="0" borderId="12" xfId="0" applyFont="1" applyFill="1" applyBorder="1" applyAlignment="1" applyProtection="1">
      <alignment horizontal="left" vertical="top"/>
      <protection/>
    </xf>
    <xf numFmtId="0" fontId="12" fillId="0" borderId="28" xfId="0" applyFont="1" applyFill="1" applyBorder="1" applyAlignment="1" applyProtection="1">
      <alignment horizontal="left" vertical="top"/>
      <protection/>
    </xf>
    <xf numFmtId="0" fontId="12" fillId="0" borderId="10" xfId="0" applyFont="1" applyFill="1" applyBorder="1" applyAlignment="1" applyProtection="1">
      <alignment horizontal="left" vertical="top"/>
      <protection/>
    </xf>
    <xf numFmtId="0" fontId="12" fillId="0" borderId="29" xfId="0" applyFont="1" applyFill="1" applyBorder="1" applyAlignment="1" applyProtection="1">
      <alignment horizontal="left" vertical="top"/>
      <protection/>
    </xf>
    <xf numFmtId="16" fontId="7" fillId="0" borderId="19" xfId="0" applyNumberFormat="1" applyFont="1" applyFill="1" applyBorder="1" applyAlignment="1" applyProtection="1">
      <alignment horizontal="center" vertical="center"/>
      <protection/>
    </xf>
    <xf numFmtId="16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16" fontId="7" fillId="0" borderId="41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16" fontId="0" fillId="4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E25" sqref="E25:E26"/>
    </sheetView>
  </sheetViews>
  <sheetFormatPr defaultColWidth="11.421875" defaultRowHeight="12.75"/>
  <sheetData>
    <row r="1" spans="1:11" ht="12.75">
      <c r="A1" s="56"/>
      <c r="B1" s="56" t="s">
        <v>153</v>
      </c>
      <c r="C1" s="56" t="s">
        <v>154</v>
      </c>
      <c r="D1" s="56" t="s">
        <v>155</v>
      </c>
      <c r="E1" s="56" t="s">
        <v>156</v>
      </c>
      <c r="F1" s="56" t="s">
        <v>157</v>
      </c>
      <c r="G1" s="56" t="s">
        <v>158</v>
      </c>
      <c r="H1" s="56" t="s">
        <v>159</v>
      </c>
      <c r="I1" s="56" t="s">
        <v>160</v>
      </c>
      <c r="J1" s="56" t="s">
        <v>161</v>
      </c>
      <c r="K1" s="56" t="s">
        <v>162</v>
      </c>
    </row>
    <row r="2" spans="1:11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2.75">
      <c r="A3" s="56" t="s">
        <v>163</v>
      </c>
      <c r="B3" s="57" t="s">
        <v>164</v>
      </c>
      <c r="C3" s="57" t="s">
        <v>165</v>
      </c>
      <c r="D3" s="56"/>
      <c r="E3" s="58" t="s">
        <v>166</v>
      </c>
      <c r="F3" s="58" t="s">
        <v>167</v>
      </c>
      <c r="G3" s="58" t="s">
        <v>168</v>
      </c>
      <c r="H3" s="59" t="s">
        <v>169</v>
      </c>
      <c r="I3" s="59" t="s">
        <v>169</v>
      </c>
      <c r="J3" s="59" t="s">
        <v>170</v>
      </c>
      <c r="K3" s="59" t="s">
        <v>170</v>
      </c>
    </row>
    <row r="4" spans="1:11" ht="12.75">
      <c r="A4" s="56" t="s">
        <v>171</v>
      </c>
      <c r="B4" s="57" t="s">
        <v>164</v>
      </c>
      <c r="C4" s="57" t="s">
        <v>165</v>
      </c>
      <c r="D4" s="56"/>
      <c r="E4" s="58" t="s">
        <v>172</v>
      </c>
      <c r="F4" s="58" t="s">
        <v>173</v>
      </c>
      <c r="G4" s="58" t="s">
        <v>174</v>
      </c>
      <c r="H4" s="59" t="s">
        <v>169</v>
      </c>
      <c r="I4" s="59" t="s">
        <v>169</v>
      </c>
      <c r="J4" s="59" t="s">
        <v>170</v>
      </c>
      <c r="K4" s="59" t="s">
        <v>170</v>
      </c>
    </row>
    <row r="5" spans="1:11" ht="12.75">
      <c r="A5" s="56" t="s">
        <v>175</v>
      </c>
      <c r="B5" s="57" t="s">
        <v>164</v>
      </c>
      <c r="C5" s="57" t="s">
        <v>165</v>
      </c>
      <c r="D5" s="56"/>
      <c r="E5" s="58" t="s">
        <v>176</v>
      </c>
      <c r="F5" s="58" t="s">
        <v>177</v>
      </c>
      <c r="G5" s="58" t="s">
        <v>178</v>
      </c>
      <c r="H5" s="59" t="s">
        <v>169</v>
      </c>
      <c r="I5" s="59" t="s">
        <v>169</v>
      </c>
      <c r="J5" s="59" t="s">
        <v>170</v>
      </c>
      <c r="K5" s="59" t="s">
        <v>170</v>
      </c>
    </row>
    <row r="6" spans="1:11" ht="12.75">
      <c r="A6" s="56" t="s">
        <v>179</v>
      </c>
      <c r="B6" s="57" t="s">
        <v>164</v>
      </c>
      <c r="C6" s="57" t="s">
        <v>165</v>
      </c>
      <c r="D6" s="56"/>
      <c r="E6" s="58" t="s">
        <v>180</v>
      </c>
      <c r="F6" s="58" t="s">
        <v>181</v>
      </c>
      <c r="G6" s="58" t="s">
        <v>182</v>
      </c>
      <c r="H6" s="59" t="s">
        <v>169</v>
      </c>
      <c r="I6" s="59" t="s">
        <v>169</v>
      </c>
      <c r="J6" s="59" t="s">
        <v>170</v>
      </c>
      <c r="K6" s="59" t="s">
        <v>170</v>
      </c>
    </row>
    <row r="7" spans="1:11" ht="12.75">
      <c r="A7" s="56" t="s">
        <v>183</v>
      </c>
      <c r="B7" s="57" t="s">
        <v>164</v>
      </c>
      <c r="C7" s="57" t="s">
        <v>165</v>
      </c>
      <c r="D7" s="56"/>
      <c r="E7" s="58" t="s">
        <v>184</v>
      </c>
      <c r="F7" s="58" t="s">
        <v>185</v>
      </c>
      <c r="G7" s="58" t="s">
        <v>186</v>
      </c>
      <c r="H7" s="59" t="s">
        <v>169</v>
      </c>
      <c r="I7" s="59" t="s">
        <v>169</v>
      </c>
      <c r="J7" s="59" t="s">
        <v>170</v>
      </c>
      <c r="K7" s="59" t="s">
        <v>170</v>
      </c>
    </row>
    <row r="8" spans="1:11" ht="12.75">
      <c r="A8" s="56" t="s">
        <v>187</v>
      </c>
      <c r="B8" s="57" t="s">
        <v>164</v>
      </c>
      <c r="C8" s="57" t="s">
        <v>165</v>
      </c>
      <c r="D8" s="56"/>
      <c r="E8" s="58" t="s">
        <v>188</v>
      </c>
      <c r="F8" s="58" t="s">
        <v>189</v>
      </c>
      <c r="G8" s="58" t="s">
        <v>190</v>
      </c>
      <c r="H8" s="59" t="s">
        <v>169</v>
      </c>
      <c r="I8" s="59" t="s">
        <v>169</v>
      </c>
      <c r="J8" s="59" t="s">
        <v>170</v>
      </c>
      <c r="K8" s="59" t="s">
        <v>170</v>
      </c>
    </row>
    <row r="9" spans="1:11" ht="12.75">
      <c r="A9" s="56" t="s">
        <v>191</v>
      </c>
      <c r="B9" s="57" t="s">
        <v>164</v>
      </c>
      <c r="C9" s="57" t="s">
        <v>165</v>
      </c>
      <c r="D9" s="56"/>
      <c r="E9" s="58" t="s">
        <v>192</v>
      </c>
      <c r="F9" s="58" t="s">
        <v>193</v>
      </c>
      <c r="G9" s="58" t="s">
        <v>194</v>
      </c>
      <c r="H9" s="59" t="s">
        <v>169</v>
      </c>
      <c r="I9" s="59" t="s">
        <v>169</v>
      </c>
      <c r="J9" s="59" t="s">
        <v>170</v>
      </c>
      <c r="K9" s="59" t="s">
        <v>170</v>
      </c>
    </row>
    <row r="10" spans="1:11" ht="12.75">
      <c r="A10" s="56" t="s">
        <v>195</v>
      </c>
      <c r="B10" s="57" t="s">
        <v>164</v>
      </c>
      <c r="C10" s="57" t="s">
        <v>165</v>
      </c>
      <c r="D10" s="56"/>
      <c r="E10" s="58" t="s">
        <v>196</v>
      </c>
      <c r="F10" s="58" t="s">
        <v>197</v>
      </c>
      <c r="G10" s="58" t="s">
        <v>198</v>
      </c>
      <c r="H10" s="59" t="s">
        <v>169</v>
      </c>
      <c r="I10" s="59" t="s">
        <v>169</v>
      </c>
      <c r="J10" s="59" t="s">
        <v>170</v>
      </c>
      <c r="K10" s="59" t="s">
        <v>170</v>
      </c>
    </row>
    <row r="11" spans="1:11" ht="12.75">
      <c r="A11" s="56" t="s">
        <v>199</v>
      </c>
      <c r="B11" s="57" t="s">
        <v>164</v>
      </c>
      <c r="C11" s="57" t="s">
        <v>165</v>
      </c>
      <c r="D11" s="56"/>
      <c r="E11" s="58" t="s">
        <v>200</v>
      </c>
      <c r="F11" s="58" t="s">
        <v>201</v>
      </c>
      <c r="G11" s="58" t="s">
        <v>202</v>
      </c>
      <c r="H11" s="59" t="s">
        <v>169</v>
      </c>
      <c r="I11" s="59" t="s">
        <v>169</v>
      </c>
      <c r="J11" s="59" t="s">
        <v>170</v>
      </c>
      <c r="K11" s="59" t="s">
        <v>170</v>
      </c>
    </row>
    <row r="12" spans="1:11" ht="12.75">
      <c r="A12" s="56" t="s">
        <v>203</v>
      </c>
      <c r="B12" s="57" t="s">
        <v>164</v>
      </c>
      <c r="C12" s="57" t="s">
        <v>165</v>
      </c>
      <c r="D12" s="56"/>
      <c r="E12" s="58" t="s">
        <v>204</v>
      </c>
      <c r="F12" s="58" t="s">
        <v>205</v>
      </c>
      <c r="G12" s="58" t="s">
        <v>206</v>
      </c>
      <c r="H12" s="59" t="s">
        <v>169</v>
      </c>
      <c r="I12" s="59" t="s">
        <v>169</v>
      </c>
      <c r="J12" s="59" t="s">
        <v>170</v>
      </c>
      <c r="K12" s="59" t="s">
        <v>170</v>
      </c>
    </row>
    <row r="13" spans="1:11" ht="12.75">
      <c r="A13" s="56" t="s">
        <v>207</v>
      </c>
      <c r="B13" s="57" t="s">
        <v>208</v>
      </c>
      <c r="C13" s="57" t="s">
        <v>208</v>
      </c>
      <c r="D13" s="60"/>
      <c r="E13" s="58" t="s">
        <v>209</v>
      </c>
      <c r="F13" s="58" t="s">
        <v>210</v>
      </c>
      <c r="G13" s="58" t="s">
        <v>211</v>
      </c>
      <c r="H13" s="56"/>
      <c r="I13" s="59" t="s">
        <v>169</v>
      </c>
      <c r="J13" s="59" t="s">
        <v>170</v>
      </c>
      <c r="K13" s="56"/>
    </row>
    <row r="14" spans="1:11" ht="12.75">
      <c r="A14" s="56" t="s">
        <v>212</v>
      </c>
      <c r="B14" s="57" t="s">
        <v>208</v>
      </c>
      <c r="C14" s="57" t="s">
        <v>208</v>
      </c>
      <c r="D14" s="60"/>
      <c r="E14" s="58" t="s">
        <v>213</v>
      </c>
      <c r="F14" s="58" t="s">
        <v>214</v>
      </c>
      <c r="G14" s="58" t="s">
        <v>215</v>
      </c>
      <c r="H14" s="59" t="s">
        <v>216</v>
      </c>
      <c r="I14" s="59" t="s">
        <v>216</v>
      </c>
      <c r="J14" s="59" t="s">
        <v>216</v>
      </c>
      <c r="K14" s="59" t="s">
        <v>216</v>
      </c>
    </row>
    <row r="15" spans="1:11" ht="12.75">
      <c r="A15" s="56" t="s">
        <v>217</v>
      </c>
      <c r="B15" s="57" t="s">
        <v>218</v>
      </c>
      <c r="C15" s="57" t="s">
        <v>218</v>
      </c>
      <c r="D15" s="60"/>
      <c r="E15" s="60"/>
      <c r="F15" s="58" t="s">
        <v>219</v>
      </c>
      <c r="G15" s="58" t="s">
        <v>219</v>
      </c>
      <c r="H15" s="59" t="s">
        <v>220</v>
      </c>
      <c r="I15" s="59" t="s">
        <v>220</v>
      </c>
      <c r="J15" s="60"/>
      <c r="K15" s="60"/>
    </row>
    <row r="16" spans="1:11" ht="12.75">
      <c r="A16" s="56" t="s">
        <v>221</v>
      </c>
      <c r="B16" s="57" t="s">
        <v>222</v>
      </c>
      <c r="C16" s="57" t="s">
        <v>223</v>
      </c>
      <c r="D16" s="60"/>
      <c r="E16" s="56"/>
      <c r="F16" s="58" t="s">
        <v>224</v>
      </c>
      <c r="G16" s="58" t="s">
        <v>225</v>
      </c>
      <c r="H16" s="59" t="s">
        <v>226</v>
      </c>
      <c r="I16" s="59" t="s">
        <v>227</v>
      </c>
      <c r="J16" s="60"/>
      <c r="K16" s="60"/>
    </row>
    <row r="17" spans="1:11" ht="15">
      <c r="A17" s="56" t="s">
        <v>228</v>
      </c>
      <c r="B17" s="61" t="s">
        <v>229</v>
      </c>
      <c r="C17" s="62"/>
      <c r="D17" s="62"/>
      <c r="E17" s="56"/>
      <c r="F17" s="56"/>
      <c r="G17" s="56"/>
      <c r="H17" s="56"/>
      <c r="I17" s="56"/>
      <c r="J17" s="56"/>
      <c r="K17" s="56"/>
    </row>
    <row r="18" spans="1:11" ht="12.7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</row>
  </sheetData>
  <sheetProtection/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/>
  <dimension ref="A1:EW243"/>
  <sheetViews>
    <sheetView showGridLines="0" showOutlineSymbols="0" zoomScalePageLayoutView="0" workbookViewId="0" topLeftCell="A81">
      <selection activeCell="BH75" sqref="BH75:BW78"/>
    </sheetView>
  </sheetViews>
  <sheetFormatPr defaultColWidth="1.1484375" defaultRowHeight="6.75" customHeight="1" outlineLevelCol="1"/>
  <cols>
    <col min="1" max="1" width="4.7109375" style="5" customWidth="1"/>
    <col min="2" max="4" width="1.1484375" style="5" customWidth="1"/>
    <col min="5" max="80" width="1.1484375" style="14" customWidth="1"/>
    <col min="81" max="82" width="1.8515625" style="14" customWidth="1"/>
    <col min="83" max="83" width="1.1484375" style="14" customWidth="1"/>
    <col min="84" max="84" width="5.7109375" style="14" customWidth="1"/>
    <col min="85" max="89" width="1.7109375" style="14" hidden="1" customWidth="1" outlineLevel="1"/>
    <col min="90" max="94" width="1.7109375" style="5" hidden="1" customWidth="1" outlineLevel="1"/>
    <col min="95" max="95" width="5.7109375" style="5" customWidth="1" collapsed="1"/>
    <col min="96" max="96" width="4.7109375" style="5" customWidth="1"/>
    <col min="97" max="97" width="17.28125" style="5" customWidth="1"/>
    <col min="98" max="100" width="4.7109375" style="5" customWidth="1"/>
    <col min="101" max="102" width="4.7109375" style="5" hidden="1" customWidth="1" outlineLevel="1"/>
    <col min="103" max="103" width="1.421875" style="5" hidden="1" customWidth="1" outlineLevel="1"/>
    <col min="104" max="104" width="1.421875" style="5" customWidth="1" collapsed="1"/>
    <col min="105" max="117" width="1.421875" style="5" customWidth="1"/>
    <col min="118" max="16384" width="1.1484375" style="5" customWidth="1"/>
  </cols>
  <sheetData>
    <row r="1" spans="1:15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</row>
    <row r="2" spans="1:153" ht="14.25" customHeight="1">
      <c r="A2" s="6"/>
      <c r="B2" s="6"/>
      <c r="C2" s="6"/>
      <c r="D2" s="6"/>
      <c r="E2" s="69">
        <f>7-COUNTBLANK(G3:G9)</f>
        <v>5</v>
      </c>
      <c r="F2" s="70"/>
      <c r="G2" s="71" t="s">
        <v>60</v>
      </c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 t="s">
        <v>61</v>
      </c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3"/>
      <c r="AQ2" s="74" t="s">
        <v>55</v>
      </c>
      <c r="AR2" s="75"/>
      <c r="AS2" s="75"/>
      <c r="AT2" s="75"/>
      <c r="AU2" s="75"/>
      <c r="AV2" s="75"/>
      <c r="AW2" s="75"/>
      <c r="AX2" s="75"/>
      <c r="AY2" s="75"/>
      <c r="AZ2" s="75"/>
      <c r="BA2" s="7"/>
      <c r="BB2" s="76" t="s">
        <v>105</v>
      </c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</row>
    <row r="3" spans="1:153" ht="14.25" customHeight="1">
      <c r="A3" s="6"/>
      <c r="B3" s="6"/>
      <c r="C3" s="6"/>
      <c r="D3" s="6"/>
      <c r="E3" s="77">
        <v>1</v>
      </c>
      <c r="F3" s="78"/>
      <c r="G3" s="79" t="s">
        <v>97</v>
      </c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82" t="s">
        <v>98</v>
      </c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3"/>
      <c r="AQ3" s="74" t="s">
        <v>56</v>
      </c>
      <c r="AR3" s="75"/>
      <c r="AS3" s="75"/>
      <c r="AT3" s="75"/>
      <c r="AU3" s="75"/>
      <c r="AV3" s="75"/>
      <c r="AW3" s="75"/>
      <c r="AX3" s="75"/>
      <c r="AY3" s="75"/>
      <c r="AZ3" s="75"/>
      <c r="BA3" s="7"/>
      <c r="BB3" s="84">
        <v>41993</v>
      </c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85" t="s">
        <v>57</v>
      </c>
      <c r="BR3" s="85"/>
      <c r="BS3" s="85"/>
      <c r="BT3" s="85"/>
      <c r="BU3" s="85"/>
      <c r="BV3" s="85"/>
      <c r="BW3" s="85"/>
      <c r="BX3" s="85"/>
      <c r="BY3" s="85"/>
      <c r="BZ3" s="85"/>
      <c r="CA3" s="86">
        <v>0.375</v>
      </c>
      <c r="CB3" s="76"/>
      <c r="CC3" s="76"/>
      <c r="CD3" s="76"/>
      <c r="CE3" s="76"/>
      <c r="CF3" s="76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ht="14.25" customHeight="1">
      <c r="A4" s="6"/>
      <c r="B4" s="6"/>
      <c r="C4" s="6"/>
      <c r="D4" s="6"/>
      <c r="E4" s="77">
        <v>2</v>
      </c>
      <c r="F4" s="78"/>
      <c r="G4" s="79" t="s">
        <v>99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82" t="s">
        <v>100</v>
      </c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3"/>
      <c r="AQ4" s="74" t="s">
        <v>58</v>
      </c>
      <c r="AR4" s="75"/>
      <c r="AS4" s="75"/>
      <c r="AT4" s="75"/>
      <c r="AU4" s="75"/>
      <c r="AV4" s="75"/>
      <c r="AW4" s="75"/>
      <c r="AX4" s="75"/>
      <c r="AY4" s="75"/>
      <c r="AZ4" s="75"/>
      <c r="BA4" s="7"/>
      <c r="BB4" s="76" t="s">
        <v>106</v>
      </c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ht="14.25" customHeight="1">
      <c r="A5" s="6"/>
      <c r="B5" s="6"/>
      <c r="C5" s="6"/>
      <c r="D5" s="6"/>
      <c r="E5" s="77">
        <v>3</v>
      </c>
      <c r="F5" s="78"/>
      <c r="G5" s="79" t="s">
        <v>101</v>
      </c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1"/>
      <c r="Y5" s="82" t="s">
        <v>98</v>
      </c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3"/>
      <c r="AQ5" s="74" t="s">
        <v>7</v>
      </c>
      <c r="AR5" s="75"/>
      <c r="AS5" s="75"/>
      <c r="AT5" s="75"/>
      <c r="AU5" s="75"/>
      <c r="AV5" s="75"/>
      <c r="AW5" s="75"/>
      <c r="AX5" s="75"/>
      <c r="AY5" s="75"/>
      <c r="AZ5" s="75"/>
      <c r="BA5" s="7"/>
      <c r="BB5" s="87"/>
      <c r="BC5" s="87"/>
      <c r="BD5" s="87"/>
      <c r="BE5" s="87"/>
      <c r="BF5" s="87"/>
      <c r="BG5" s="91" t="s">
        <v>41</v>
      </c>
      <c r="BH5" s="91"/>
      <c r="BI5" s="91"/>
      <c r="BJ5" s="91"/>
      <c r="BK5" s="91"/>
      <c r="BL5" s="91"/>
      <c r="BM5" s="87">
        <v>1</v>
      </c>
      <c r="BN5" s="87"/>
      <c r="BO5" s="87"/>
      <c r="BP5" s="87"/>
      <c r="BQ5" s="87"/>
      <c r="BR5" s="91" t="s">
        <v>3</v>
      </c>
      <c r="BS5" s="91"/>
      <c r="BT5" s="91"/>
      <c r="BU5" s="91"/>
      <c r="BV5" s="91"/>
      <c r="BW5" s="91"/>
      <c r="BX5" s="87">
        <v>1</v>
      </c>
      <c r="BY5" s="87"/>
      <c r="BZ5" s="87"/>
      <c r="CA5" s="87"/>
      <c r="CB5" s="87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ht="14.25" customHeight="1">
      <c r="A6" s="6"/>
      <c r="B6" s="6"/>
      <c r="C6" s="6"/>
      <c r="D6" s="6"/>
      <c r="E6" s="77">
        <v>4</v>
      </c>
      <c r="F6" s="78"/>
      <c r="G6" s="79" t="s">
        <v>102</v>
      </c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1"/>
      <c r="Y6" s="82" t="s">
        <v>100</v>
      </c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3"/>
      <c r="AQ6" s="74" t="s">
        <v>0</v>
      </c>
      <c r="AR6" s="75"/>
      <c r="AS6" s="75"/>
      <c r="AT6" s="75"/>
      <c r="AU6" s="75"/>
      <c r="AV6" s="75"/>
      <c r="AW6" s="75"/>
      <c r="AX6" s="75"/>
      <c r="AY6" s="75"/>
      <c r="AZ6" s="75"/>
      <c r="BA6" s="7"/>
      <c r="BB6" s="76" t="s">
        <v>107</v>
      </c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ht="14.25" customHeight="1">
      <c r="A7" s="6"/>
      <c r="B7" s="6"/>
      <c r="C7" s="6"/>
      <c r="D7" s="6"/>
      <c r="E7" s="77">
        <v>5</v>
      </c>
      <c r="F7" s="78"/>
      <c r="G7" s="79" t="s">
        <v>103</v>
      </c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1"/>
      <c r="Y7" s="82" t="s">
        <v>104</v>
      </c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3"/>
      <c r="AQ7" s="74" t="s">
        <v>1</v>
      </c>
      <c r="AR7" s="75"/>
      <c r="AS7" s="75"/>
      <c r="AT7" s="75"/>
      <c r="AU7" s="75"/>
      <c r="AV7" s="75"/>
      <c r="AW7" s="75"/>
      <c r="AX7" s="75"/>
      <c r="AY7" s="75"/>
      <c r="AZ7" s="75"/>
      <c r="BA7" s="7"/>
      <c r="BB7" s="76" t="s">
        <v>108</v>
      </c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8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ht="14.25" customHeight="1">
      <c r="A8" s="6"/>
      <c r="B8" s="6"/>
      <c r="C8" s="6"/>
      <c r="D8" s="6"/>
      <c r="E8" s="77">
        <v>6</v>
      </c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1"/>
      <c r="Y8" s="82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3"/>
      <c r="AQ8" s="74" t="s">
        <v>59</v>
      </c>
      <c r="AR8" s="75"/>
      <c r="AS8" s="75"/>
      <c r="AT8" s="75"/>
      <c r="AU8" s="75"/>
      <c r="AV8" s="75"/>
      <c r="AW8" s="75"/>
      <c r="AX8" s="75"/>
      <c r="AY8" s="75"/>
      <c r="AZ8" s="75"/>
      <c r="BA8" s="7"/>
      <c r="BB8" s="88" t="s">
        <v>109</v>
      </c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90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ht="14.25" customHeight="1">
      <c r="A9" s="6"/>
      <c r="B9" s="6"/>
      <c r="C9" s="6"/>
      <c r="D9" s="6"/>
      <c r="E9" s="77">
        <v>7</v>
      </c>
      <c r="F9" s="78"/>
      <c r="G9" s="79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1"/>
      <c r="Y9" s="82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3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ht="14.25" customHeight="1">
      <c r="A10" s="6"/>
      <c r="B10" s="6"/>
      <c r="C10" s="6"/>
      <c r="D10" s="6"/>
      <c r="E10" s="2"/>
      <c r="F10" s="2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ht="14.25" customHeight="1">
      <c r="A11" s="6"/>
      <c r="B11" s="6"/>
      <c r="C11" s="6"/>
      <c r="D11" s="6"/>
      <c r="E11" s="2"/>
      <c r="F11" s="2"/>
      <c r="G11" s="102" t="s">
        <v>82</v>
      </c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9"/>
      <c r="CG11" s="9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ht="14.25" customHeight="1">
      <c r="A12" s="6"/>
      <c r="B12" s="6"/>
      <c r="C12" s="6"/>
      <c r="D12" s="6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2"/>
      <c r="CC12" s="2"/>
      <c r="CD12" s="2"/>
      <c r="CE12" s="2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ht="12" customHeight="1">
      <c r="A13" s="4"/>
      <c r="B13" s="4"/>
      <c r="C13" s="4"/>
      <c r="D13" s="4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ht="6.75" customHeight="1">
      <c r="A14" s="4"/>
      <c r="B14" s="4"/>
      <c r="C14" s="4"/>
      <c r="D14" s="4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03" t="str">
        <f>IF(BB2&lt;&gt;"",BB2,"")</f>
        <v>Les Borges Blanques</v>
      </c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3"/>
      <c r="AV14" s="13"/>
      <c r="AW14" s="13"/>
      <c r="AX14" s="13"/>
      <c r="AY14" s="105">
        <f>IF(BB3&lt;&gt;"",BB3,"")</f>
        <v>41993</v>
      </c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3"/>
      <c r="BQ14" s="13"/>
      <c r="BR14" s="13"/>
      <c r="BS14" s="13"/>
      <c r="BT14" s="13"/>
      <c r="BU14" s="92">
        <f>IF(CA3&lt;&gt;"",CA3,"")</f>
        <v>0.375</v>
      </c>
      <c r="BV14" s="92"/>
      <c r="BW14" s="92"/>
      <c r="BX14" s="92"/>
      <c r="BY14" s="92"/>
      <c r="BZ14" s="92"/>
      <c r="CA14" s="92"/>
      <c r="CB14" s="92"/>
      <c r="CC14" s="1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ht="6.75" customHeight="1">
      <c r="A15" s="4"/>
      <c r="B15" s="4"/>
      <c r="C15" s="4"/>
      <c r="D15" s="4"/>
      <c r="E15" s="94" t="s">
        <v>4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95" t="s">
        <v>5</v>
      </c>
      <c r="AV15" s="95"/>
      <c r="AW15" s="95"/>
      <c r="AX15" s="95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Q15" s="94" t="s">
        <v>6</v>
      </c>
      <c r="BR15" s="94"/>
      <c r="BS15" s="94"/>
      <c r="BT15" s="13"/>
      <c r="BU15" s="92"/>
      <c r="BV15" s="92"/>
      <c r="BW15" s="92"/>
      <c r="BX15" s="92"/>
      <c r="BY15" s="92"/>
      <c r="BZ15" s="92"/>
      <c r="CA15" s="92"/>
      <c r="CB15" s="92"/>
      <c r="CC15" s="1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ht="6.75" customHeight="1">
      <c r="A16" s="4"/>
      <c r="B16" s="4"/>
      <c r="C16" s="4"/>
      <c r="D16" s="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95"/>
      <c r="AV16" s="95"/>
      <c r="AW16" s="95"/>
      <c r="AX16" s="95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Q16" s="94"/>
      <c r="BR16" s="94"/>
      <c r="BS16" s="94"/>
      <c r="BT16" s="16"/>
      <c r="BU16" s="93"/>
      <c r="BV16" s="93"/>
      <c r="BW16" s="93"/>
      <c r="BX16" s="93"/>
      <c r="BY16" s="93"/>
      <c r="BZ16" s="93"/>
      <c r="CA16" s="93"/>
      <c r="CB16" s="93"/>
      <c r="CC16" s="1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ht="6.75" customHeight="1">
      <c r="A17" s="4"/>
      <c r="B17" s="4"/>
      <c r="C17" s="4"/>
      <c r="D17" s="4"/>
      <c r="E17" s="13"/>
      <c r="F17" s="13"/>
      <c r="G17" s="13"/>
      <c r="H17" s="13"/>
      <c r="I17" s="13"/>
      <c r="J17" s="13"/>
      <c r="K17" s="13"/>
      <c r="L17" s="13"/>
      <c r="M17" s="103" t="str">
        <f>IF(BB4&lt;&gt;"",BB4,"")</f>
        <v>Campionat Benjamí</v>
      </c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0" t="s">
        <v>7</v>
      </c>
      <c r="AY17" s="100"/>
      <c r="AZ17" s="100"/>
      <c r="BA17" s="100"/>
      <c r="BB17" s="100"/>
      <c r="BC17" s="96">
        <f>IF(BB5&lt;&gt;"",BB5,"")</f>
      </c>
      <c r="BD17" s="96"/>
      <c r="BE17" s="96"/>
      <c r="BF17" s="96"/>
      <c r="BG17" s="96"/>
      <c r="BH17" s="99" t="s">
        <v>8</v>
      </c>
      <c r="BI17" s="99"/>
      <c r="BJ17" s="99"/>
      <c r="BK17" s="99"/>
      <c r="BL17" s="99"/>
      <c r="BM17" s="97">
        <f>IF(BM5&lt;&gt;"",BM5,"")</f>
        <v>1</v>
      </c>
      <c r="BN17" s="97"/>
      <c r="BO17" s="97"/>
      <c r="BP17" s="97"/>
      <c r="BQ17" s="97"/>
      <c r="BR17" s="100" t="s">
        <v>9</v>
      </c>
      <c r="BS17" s="100"/>
      <c r="BT17" s="100"/>
      <c r="BU17" s="100"/>
      <c r="BV17" s="100"/>
      <c r="BW17" s="103">
        <f>IF(BX5&lt;&gt;"",BX5,"")</f>
        <v>1</v>
      </c>
      <c r="BX17" s="103"/>
      <c r="BY17" s="103"/>
      <c r="BZ17" s="103"/>
      <c r="CA17" s="103"/>
      <c r="CB17" s="103"/>
      <c r="CC17" s="1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ht="6.75" customHeight="1">
      <c r="A18" s="4"/>
      <c r="B18" s="4"/>
      <c r="C18" s="4"/>
      <c r="D18" s="4"/>
      <c r="E18" s="94" t="s">
        <v>10</v>
      </c>
      <c r="F18" s="94"/>
      <c r="G18" s="94"/>
      <c r="H18" s="94"/>
      <c r="I18" s="94"/>
      <c r="J18" s="94"/>
      <c r="K18" s="94"/>
      <c r="L18" s="94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0"/>
      <c r="AY18" s="100"/>
      <c r="AZ18" s="100"/>
      <c r="BA18" s="100"/>
      <c r="BB18" s="100"/>
      <c r="BC18" s="97"/>
      <c r="BD18" s="97"/>
      <c r="BE18" s="97"/>
      <c r="BF18" s="97"/>
      <c r="BG18" s="97"/>
      <c r="BH18" s="100"/>
      <c r="BI18" s="100"/>
      <c r="BJ18" s="100"/>
      <c r="BK18" s="100"/>
      <c r="BL18" s="100"/>
      <c r="BM18" s="97"/>
      <c r="BN18" s="97"/>
      <c r="BO18" s="97"/>
      <c r="BP18" s="97"/>
      <c r="BQ18" s="97"/>
      <c r="BR18" s="100"/>
      <c r="BS18" s="100"/>
      <c r="BT18" s="100"/>
      <c r="BU18" s="100"/>
      <c r="BV18" s="100"/>
      <c r="BW18" s="103"/>
      <c r="BX18" s="103"/>
      <c r="BY18" s="103"/>
      <c r="BZ18" s="103"/>
      <c r="CA18" s="103"/>
      <c r="CB18" s="103"/>
      <c r="CC18" s="1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</row>
    <row r="19" spans="1:153" ht="6.75" customHeight="1">
      <c r="A19" s="4"/>
      <c r="B19" s="4"/>
      <c r="C19" s="4"/>
      <c r="D19" s="4"/>
      <c r="E19" s="94"/>
      <c r="F19" s="94"/>
      <c r="G19" s="94"/>
      <c r="H19" s="94"/>
      <c r="I19" s="94"/>
      <c r="J19" s="94"/>
      <c r="K19" s="94"/>
      <c r="L19" s="9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0"/>
      <c r="AY19" s="100"/>
      <c r="AZ19" s="100"/>
      <c r="BA19" s="100"/>
      <c r="BB19" s="100"/>
      <c r="BC19" s="98"/>
      <c r="BD19" s="98"/>
      <c r="BE19" s="98"/>
      <c r="BF19" s="98"/>
      <c r="BG19" s="98"/>
      <c r="BH19" s="100"/>
      <c r="BI19" s="100"/>
      <c r="BJ19" s="100"/>
      <c r="BK19" s="100"/>
      <c r="BL19" s="100"/>
      <c r="BM19" s="98"/>
      <c r="BN19" s="98"/>
      <c r="BO19" s="98"/>
      <c r="BP19" s="98"/>
      <c r="BQ19" s="101"/>
      <c r="BR19" s="100"/>
      <c r="BS19" s="100"/>
      <c r="BT19" s="100"/>
      <c r="BU19" s="100"/>
      <c r="BV19" s="100"/>
      <c r="BW19" s="104"/>
      <c r="BX19" s="104"/>
      <c r="BY19" s="104"/>
      <c r="BZ19" s="104"/>
      <c r="CA19" s="104"/>
      <c r="CB19" s="104"/>
      <c r="CC19" s="1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</row>
    <row r="20" spans="1:153" ht="6.75" customHeight="1">
      <c r="A20" s="4"/>
      <c r="B20" s="4"/>
      <c r="C20" s="4"/>
      <c r="D20" s="4"/>
      <c r="E20" s="13"/>
      <c r="F20" s="13"/>
      <c r="G20" s="13"/>
      <c r="H20" s="13"/>
      <c r="I20" s="13"/>
      <c r="J20" s="13"/>
      <c r="K20" s="13"/>
      <c r="L20" s="103" t="str">
        <f>IF(BB6&lt;&gt;"",BB6,"")</f>
        <v>Benjamina</v>
      </c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3"/>
      <c r="AK20" s="13"/>
      <c r="AL20" s="13"/>
      <c r="AM20" s="13"/>
      <c r="AN20" s="13"/>
      <c r="AO20" s="13"/>
      <c r="AP20" s="13"/>
      <c r="AQ20" s="13"/>
      <c r="AR20" s="13"/>
      <c r="AS20" s="97" t="str">
        <f>IF(BB7&lt;&gt;"",BB7,"")</f>
        <v>Centre de tecnificació</v>
      </c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17"/>
      <c r="BR20" s="17"/>
      <c r="BS20" s="13"/>
      <c r="BT20" s="13"/>
      <c r="BU20" s="13"/>
      <c r="BV20" s="101" t="str">
        <f>IF(BB8&lt;&gt;"",BB8,"")</f>
        <v>14/15</v>
      </c>
      <c r="BW20" s="101"/>
      <c r="BX20" s="101"/>
      <c r="BY20" s="101"/>
      <c r="BZ20" s="101"/>
      <c r="CA20" s="101"/>
      <c r="CB20" s="101"/>
      <c r="CC20" s="1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</row>
    <row r="21" spans="5:153" ht="6.75" customHeight="1">
      <c r="E21" s="94" t="s">
        <v>0</v>
      </c>
      <c r="F21" s="94"/>
      <c r="G21" s="94"/>
      <c r="H21" s="94"/>
      <c r="I21" s="94"/>
      <c r="J21" s="94"/>
      <c r="K21" s="94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3"/>
      <c r="AK21" s="94" t="s">
        <v>1</v>
      </c>
      <c r="AL21" s="94"/>
      <c r="AM21" s="94"/>
      <c r="AN21" s="94"/>
      <c r="AO21" s="94"/>
      <c r="AP21" s="94"/>
      <c r="AQ21" s="94"/>
      <c r="AR21" s="94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5" t="s">
        <v>11</v>
      </c>
      <c r="BR21" s="95"/>
      <c r="BS21" s="95"/>
      <c r="BT21" s="95"/>
      <c r="BU21" s="95"/>
      <c r="BV21" s="101"/>
      <c r="BW21" s="101"/>
      <c r="BX21" s="101"/>
      <c r="BY21" s="101"/>
      <c r="BZ21" s="101"/>
      <c r="CA21" s="101"/>
      <c r="CB21" s="101"/>
      <c r="CC21" s="16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</row>
    <row r="22" spans="5:153" ht="6.75" customHeight="1">
      <c r="E22" s="94"/>
      <c r="F22" s="94"/>
      <c r="G22" s="94"/>
      <c r="H22" s="94"/>
      <c r="I22" s="94"/>
      <c r="J22" s="94"/>
      <c r="K22" s="9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6"/>
      <c r="AK22" s="94"/>
      <c r="AL22" s="94"/>
      <c r="AM22" s="94"/>
      <c r="AN22" s="94"/>
      <c r="AO22" s="94"/>
      <c r="AP22" s="94"/>
      <c r="AQ22" s="94"/>
      <c r="AR22" s="94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5"/>
      <c r="BR22" s="95"/>
      <c r="BS22" s="95"/>
      <c r="BT22" s="95"/>
      <c r="BU22" s="95"/>
      <c r="BV22" s="98"/>
      <c r="BW22" s="98"/>
      <c r="BX22" s="98"/>
      <c r="BY22" s="98"/>
      <c r="BZ22" s="98"/>
      <c r="CA22" s="98"/>
      <c r="CB22" s="98"/>
      <c r="CC22" s="16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</row>
    <row r="23" spans="5:153" ht="6.75" customHeight="1"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</row>
    <row r="24" spans="5:153" ht="6.75" customHeight="1"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5"/>
      <c r="CE24" s="15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</row>
    <row r="25" spans="1:153" ht="6.75" customHeight="1">
      <c r="A25" s="18"/>
      <c r="B25" s="18"/>
      <c r="C25" s="18"/>
      <c r="D25" s="18"/>
      <c r="E25" s="106">
        <v>1</v>
      </c>
      <c r="F25" s="107"/>
      <c r="G25" s="112" t="str">
        <f>IF(G3&lt;&gt;"",G3,"")</f>
        <v>Joel Rubio</v>
      </c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3"/>
      <c r="Y25" s="112" t="str">
        <f>IF(Y3&lt;&gt;"",Y3,"")</f>
        <v>CTT Borges</v>
      </c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3"/>
      <c r="AQ25" s="106">
        <v>4</v>
      </c>
      <c r="AR25" s="107"/>
      <c r="AS25" s="118" t="str">
        <f>IF(G6&lt;&gt;"",G6,"")</f>
        <v>Genís Ezquerra</v>
      </c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9"/>
      <c r="BK25" s="112" t="str">
        <f>IF(Y6&lt;&gt;"",Y6,"")</f>
        <v>CTT Lleida</v>
      </c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3"/>
      <c r="CC25" s="1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</row>
    <row r="26" spans="1:153" ht="6.75" customHeight="1">
      <c r="A26" s="18"/>
      <c r="B26" s="18"/>
      <c r="C26" s="18"/>
      <c r="D26" s="18"/>
      <c r="E26" s="108"/>
      <c r="F26" s="109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5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5"/>
      <c r="AQ26" s="108"/>
      <c r="AR26" s="109"/>
      <c r="AS26" s="120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21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5"/>
      <c r="CC26" s="1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</row>
    <row r="27" spans="1:153" ht="6.75" customHeight="1">
      <c r="A27" s="18"/>
      <c r="B27" s="18"/>
      <c r="C27" s="18"/>
      <c r="D27" s="18"/>
      <c r="E27" s="110"/>
      <c r="F27" s="111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7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7"/>
      <c r="AQ27" s="110"/>
      <c r="AR27" s="111"/>
      <c r="AS27" s="122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23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7"/>
      <c r="CC27" s="1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</row>
    <row r="28" spans="1:153" ht="6.75" customHeight="1">
      <c r="A28" s="18"/>
      <c r="B28" s="18"/>
      <c r="C28" s="18"/>
      <c r="D28" s="18"/>
      <c r="E28" s="106">
        <v>2</v>
      </c>
      <c r="F28" s="107"/>
      <c r="G28" s="112" t="str">
        <f>IF(G4&lt;&gt;"",G4,"")</f>
        <v>Oriol Vinyes</v>
      </c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3"/>
      <c r="Y28" s="112" t="str">
        <f>IF(Y4&lt;&gt;"",Y4,"")</f>
        <v>CTT Lleida</v>
      </c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3"/>
      <c r="AQ28" s="106">
        <v>5</v>
      </c>
      <c r="AR28" s="107"/>
      <c r="AS28" s="118" t="str">
        <f>IF(G7&lt;&gt;"",G7,"")</f>
        <v>Francesc Carrera</v>
      </c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9"/>
      <c r="BK28" s="112" t="str">
        <f>IF(Y7&lt;&gt;"",Y7,"")</f>
        <v>CTT Mollerussa</v>
      </c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3"/>
      <c r="CC28" s="1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</row>
    <row r="29" spans="1:153" ht="6.75" customHeight="1">
      <c r="A29" s="18"/>
      <c r="B29" s="18"/>
      <c r="C29" s="18"/>
      <c r="D29" s="18"/>
      <c r="E29" s="108"/>
      <c r="F29" s="109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5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5"/>
      <c r="AQ29" s="108"/>
      <c r="AR29" s="109"/>
      <c r="AS29" s="120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21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5"/>
      <c r="CC29" s="1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</row>
    <row r="30" spans="1:153" ht="6.75" customHeight="1">
      <c r="A30" s="18"/>
      <c r="B30" s="18"/>
      <c r="C30" s="18"/>
      <c r="D30" s="18"/>
      <c r="E30" s="110"/>
      <c r="F30" s="111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7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7"/>
      <c r="AQ30" s="110"/>
      <c r="AR30" s="111"/>
      <c r="AS30" s="122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23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7"/>
      <c r="CC30" s="1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</row>
    <row r="31" spans="1:153" ht="6.75" customHeight="1">
      <c r="A31" s="18"/>
      <c r="B31" s="18"/>
      <c r="C31" s="18"/>
      <c r="D31" s="18"/>
      <c r="E31" s="106">
        <v>3</v>
      </c>
      <c r="F31" s="107"/>
      <c r="G31" s="112" t="str">
        <f>IF(G5&lt;&gt;"",G5,"")</f>
        <v>Joan Carné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3"/>
      <c r="Y31" s="112" t="str">
        <f>IF(Y5&lt;&gt;"",Y5,"")</f>
        <v>CTT Borges</v>
      </c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3"/>
      <c r="AQ31" s="106">
        <v>6</v>
      </c>
      <c r="AR31" s="107"/>
      <c r="AS31" s="118">
        <f>IF(G8&lt;&gt;"",G8,"")</f>
      </c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9"/>
      <c r="BK31" s="112">
        <f>IF(Y8&lt;&gt;"",Y8,"")</f>
      </c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3"/>
      <c r="CC31" s="1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</row>
    <row r="32" spans="1:153" ht="6.75" customHeight="1">
      <c r="A32" s="18"/>
      <c r="B32" s="18"/>
      <c r="C32" s="18"/>
      <c r="D32" s="18"/>
      <c r="E32" s="108"/>
      <c r="F32" s="109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5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5"/>
      <c r="AQ32" s="108"/>
      <c r="AR32" s="109"/>
      <c r="AS32" s="120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21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5"/>
      <c r="CC32" s="1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</row>
    <row r="33" spans="1:153" ht="6.75" customHeight="1">
      <c r="A33" s="18"/>
      <c r="B33" s="18"/>
      <c r="C33" s="18"/>
      <c r="D33" s="18"/>
      <c r="E33" s="110"/>
      <c r="F33" s="111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7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7"/>
      <c r="AQ33" s="110"/>
      <c r="AR33" s="111"/>
      <c r="AS33" s="122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23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7"/>
      <c r="CC33" s="1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</row>
    <row r="34" spans="1:153" ht="6.75" customHeight="1">
      <c r="A34" s="18"/>
      <c r="B34" s="18"/>
      <c r="C34" s="18"/>
      <c r="D34" s="18"/>
      <c r="E34" s="43"/>
      <c r="F34" s="43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06">
        <v>7</v>
      </c>
      <c r="AR34" s="107"/>
      <c r="AS34" s="118">
        <f>IF(G9&lt;&gt;"",G9,"")</f>
      </c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9"/>
      <c r="BK34" s="112">
        <f>IF(Y9&lt;&gt;"",Y9,"")</f>
      </c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3"/>
      <c r="CC34" s="1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</row>
    <row r="35" spans="1:153" ht="6.75" customHeight="1">
      <c r="A35" s="18"/>
      <c r="B35" s="18"/>
      <c r="C35" s="18"/>
      <c r="D35" s="18"/>
      <c r="E35" s="43"/>
      <c r="F35" s="43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08"/>
      <c r="AR35" s="109"/>
      <c r="AS35" s="120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21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5"/>
      <c r="CC35" s="1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</row>
    <row r="36" spans="1:153" ht="6.75" customHeight="1">
      <c r="A36" s="18"/>
      <c r="B36" s="18"/>
      <c r="C36" s="18"/>
      <c r="D36" s="18"/>
      <c r="E36" s="43"/>
      <c r="F36" s="43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10"/>
      <c r="AR36" s="111"/>
      <c r="AS36" s="122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23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7"/>
      <c r="CC36" s="1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</row>
    <row r="37" spans="5:153" ht="7.5" customHeight="1"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</row>
    <row r="38" spans="2:153" ht="6" customHeight="1">
      <c r="B38" s="139" t="s">
        <v>84</v>
      </c>
      <c r="C38" s="140"/>
      <c r="D38" s="141"/>
      <c r="E38" s="139" t="s">
        <v>42</v>
      </c>
      <c r="F38" s="140"/>
      <c r="G38" s="141"/>
      <c r="H38" s="139" t="s">
        <v>43</v>
      </c>
      <c r="I38" s="140"/>
      <c r="J38" s="141"/>
      <c r="K38" s="139" t="s">
        <v>44</v>
      </c>
      <c r="L38" s="140"/>
      <c r="M38" s="141"/>
      <c r="N38" s="139" t="s">
        <v>45</v>
      </c>
      <c r="O38" s="140"/>
      <c r="P38" s="140"/>
      <c r="Q38" s="124" t="s">
        <v>52</v>
      </c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6"/>
      <c r="AI38" s="130" t="s">
        <v>12</v>
      </c>
      <c r="AJ38" s="130"/>
      <c r="AK38" s="130"/>
      <c r="AL38" s="130"/>
      <c r="AM38" s="130"/>
      <c r="AN38" s="150" t="s">
        <v>13</v>
      </c>
      <c r="AO38" s="150"/>
      <c r="AP38" s="150"/>
      <c r="AQ38" s="150"/>
      <c r="AR38" s="150"/>
      <c r="AS38" s="150" t="s">
        <v>14</v>
      </c>
      <c r="AT38" s="150"/>
      <c r="AU38" s="150"/>
      <c r="AV38" s="150"/>
      <c r="AW38" s="150"/>
      <c r="AX38" s="150" t="s">
        <v>15</v>
      </c>
      <c r="AY38" s="150"/>
      <c r="AZ38" s="150"/>
      <c r="BA38" s="150"/>
      <c r="BB38" s="150"/>
      <c r="BC38" s="150" t="s">
        <v>16</v>
      </c>
      <c r="BD38" s="150"/>
      <c r="BE38" s="150"/>
      <c r="BF38" s="150"/>
      <c r="BG38" s="150"/>
      <c r="BH38" s="132" t="s">
        <v>17</v>
      </c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3"/>
      <c r="BX38" s="132" t="s">
        <v>18</v>
      </c>
      <c r="BY38" s="130"/>
      <c r="BZ38" s="130"/>
      <c r="CA38" s="130"/>
      <c r="CB38" s="13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</row>
    <row r="39" spans="2:153" ht="6" customHeight="1">
      <c r="B39" s="142"/>
      <c r="C39" s="143"/>
      <c r="D39" s="144"/>
      <c r="E39" s="142"/>
      <c r="F39" s="143"/>
      <c r="G39" s="144"/>
      <c r="H39" s="142"/>
      <c r="I39" s="143"/>
      <c r="J39" s="144"/>
      <c r="K39" s="142"/>
      <c r="L39" s="143"/>
      <c r="M39" s="144"/>
      <c r="N39" s="142"/>
      <c r="O39" s="143"/>
      <c r="P39" s="143"/>
      <c r="Q39" s="127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9"/>
      <c r="AI39" s="131"/>
      <c r="AJ39" s="131"/>
      <c r="AK39" s="131"/>
      <c r="AL39" s="131"/>
      <c r="AM39" s="13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34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5"/>
      <c r="BX39" s="134"/>
      <c r="BY39" s="131"/>
      <c r="BZ39" s="131"/>
      <c r="CA39" s="131"/>
      <c r="CB39" s="135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</row>
    <row r="40" spans="2:153" ht="6" customHeight="1">
      <c r="B40" s="145"/>
      <c r="C40" s="146"/>
      <c r="D40" s="147"/>
      <c r="E40" s="145"/>
      <c r="F40" s="146"/>
      <c r="G40" s="147"/>
      <c r="H40" s="145"/>
      <c r="I40" s="146"/>
      <c r="J40" s="147"/>
      <c r="K40" s="145"/>
      <c r="L40" s="146"/>
      <c r="M40" s="147"/>
      <c r="N40" s="145"/>
      <c r="O40" s="146"/>
      <c r="P40" s="146"/>
      <c r="Q40" s="127" t="s">
        <v>53</v>
      </c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9"/>
      <c r="AI40" s="131" t="s">
        <v>19</v>
      </c>
      <c r="AJ40" s="131"/>
      <c r="AK40" s="131"/>
      <c r="AL40" s="131"/>
      <c r="AM40" s="148"/>
      <c r="AN40" s="131" t="s">
        <v>19</v>
      </c>
      <c r="AO40" s="131"/>
      <c r="AP40" s="131"/>
      <c r="AQ40" s="131"/>
      <c r="AR40" s="148"/>
      <c r="AS40" s="131" t="s">
        <v>19</v>
      </c>
      <c r="AT40" s="131"/>
      <c r="AU40" s="131"/>
      <c r="AV40" s="131"/>
      <c r="AW40" s="148"/>
      <c r="AX40" s="131" t="s">
        <v>19</v>
      </c>
      <c r="AY40" s="131"/>
      <c r="AZ40" s="131"/>
      <c r="BA40" s="131"/>
      <c r="BB40" s="148"/>
      <c r="BC40" s="131" t="s">
        <v>19</v>
      </c>
      <c r="BD40" s="131"/>
      <c r="BE40" s="131"/>
      <c r="BF40" s="131"/>
      <c r="BG40" s="148"/>
      <c r="BH40" s="134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5"/>
      <c r="BX40" s="134"/>
      <c r="BY40" s="131"/>
      <c r="BZ40" s="131"/>
      <c r="CA40" s="131"/>
      <c r="CB40" s="135"/>
      <c r="CC40" s="158" t="s">
        <v>83</v>
      </c>
      <c r="CD40" s="159"/>
      <c r="CE40" s="159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</row>
    <row r="41" spans="2:153" ht="6" customHeight="1">
      <c r="B41" s="160" t="s">
        <v>20</v>
      </c>
      <c r="C41" s="161"/>
      <c r="D41" s="161"/>
      <c r="E41" s="160" t="s">
        <v>20</v>
      </c>
      <c r="F41" s="161"/>
      <c r="G41" s="161"/>
      <c r="H41" s="160" t="s">
        <v>20</v>
      </c>
      <c r="I41" s="161"/>
      <c r="J41" s="161"/>
      <c r="K41" s="160" t="s">
        <v>20</v>
      </c>
      <c r="L41" s="161"/>
      <c r="M41" s="161"/>
      <c r="N41" s="160" t="s">
        <v>20</v>
      </c>
      <c r="O41" s="161"/>
      <c r="P41" s="161"/>
      <c r="Q41" s="162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4"/>
      <c r="AI41" s="137"/>
      <c r="AJ41" s="137"/>
      <c r="AK41" s="137"/>
      <c r="AL41" s="137"/>
      <c r="AM41" s="149"/>
      <c r="AN41" s="137"/>
      <c r="AO41" s="137"/>
      <c r="AP41" s="137"/>
      <c r="AQ41" s="137"/>
      <c r="AR41" s="149"/>
      <c r="AS41" s="137"/>
      <c r="AT41" s="137"/>
      <c r="AU41" s="137"/>
      <c r="AV41" s="137"/>
      <c r="AW41" s="149"/>
      <c r="AX41" s="137"/>
      <c r="AY41" s="137"/>
      <c r="AZ41" s="137"/>
      <c r="BA41" s="137"/>
      <c r="BB41" s="149"/>
      <c r="BC41" s="137"/>
      <c r="BD41" s="137"/>
      <c r="BE41" s="137"/>
      <c r="BF41" s="137"/>
      <c r="BG41" s="149"/>
      <c r="BH41" s="136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8"/>
      <c r="BX41" s="136"/>
      <c r="BY41" s="137"/>
      <c r="BZ41" s="137"/>
      <c r="CA41" s="137"/>
      <c r="CB41" s="138"/>
      <c r="CC41" s="158"/>
      <c r="CD41" s="159"/>
      <c r="CE41" s="159"/>
      <c r="CF41" s="3"/>
      <c r="CG41" s="20">
        <v>1</v>
      </c>
      <c r="CH41" s="20">
        <v>2</v>
      </c>
      <c r="CI41" s="20">
        <v>3</v>
      </c>
      <c r="CJ41" s="20">
        <v>4</v>
      </c>
      <c r="CK41" s="20">
        <v>5</v>
      </c>
      <c r="CL41" s="20">
        <v>6</v>
      </c>
      <c r="CM41" s="20">
        <v>7</v>
      </c>
      <c r="CN41" s="3"/>
      <c r="CO41" s="3"/>
      <c r="CP41" s="3"/>
      <c r="CQ41" s="3"/>
      <c r="CR41" s="3"/>
      <c r="CS41" s="3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</row>
    <row r="42" spans="2:153" ht="6" customHeight="1">
      <c r="B42" s="14"/>
      <c r="C42" s="14"/>
      <c r="D42" s="14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</row>
    <row r="43" spans="2:153" ht="6" customHeight="1">
      <c r="B43" s="176" t="s">
        <v>28</v>
      </c>
      <c r="C43" s="177"/>
      <c r="D43" s="178"/>
      <c r="E43" s="176" t="s">
        <v>21</v>
      </c>
      <c r="F43" s="177"/>
      <c r="G43" s="178"/>
      <c r="H43" s="176" t="s">
        <v>22</v>
      </c>
      <c r="I43" s="177"/>
      <c r="J43" s="178"/>
      <c r="K43" s="176" t="s">
        <v>23</v>
      </c>
      <c r="L43" s="177"/>
      <c r="M43" s="178"/>
      <c r="N43" s="176" t="s">
        <v>24</v>
      </c>
      <c r="O43" s="177"/>
      <c r="P43" s="178"/>
      <c r="Q43" s="152" t="str">
        <f>IF(E2=7,G3,IF(E2=6,G5,IF(E2=5,G3,IF(E2=4,G4,IF(E2=3,G3,"")))))</f>
        <v>Joel Rubio</v>
      </c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4"/>
      <c r="AI43" s="204" t="s">
        <v>234</v>
      </c>
      <c r="AJ43" s="165"/>
      <c r="AK43" s="165"/>
      <c r="AL43" s="165"/>
      <c r="AM43" s="165"/>
      <c r="AN43" s="165" t="s">
        <v>234</v>
      </c>
      <c r="AO43" s="165"/>
      <c r="AP43" s="165"/>
      <c r="AQ43" s="165"/>
      <c r="AR43" s="165"/>
      <c r="AS43" s="165" t="s">
        <v>234</v>
      </c>
      <c r="AT43" s="165"/>
      <c r="AU43" s="165"/>
      <c r="AV43" s="165"/>
      <c r="AW43" s="165"/>
      <c r="AX43" s="165" t="s">
        <v>2</v>
      </c>
      <c r="AY43" s="165"/>
      <c r="AZ43" s="165"/>
      <c r="BA43" s="165"/>
      <c r="BB43" s="165"/>
      <c r="BC43" s="165" t="s">
        <v>2</v>
      </c>
      <c r="BD43" s="165"/>
      <c r="BE43" s="165"/>
      <c r="BF43" s="165"/>
      <c r="BG43" s="165"/>
      <c r="BH43" s="167" t="str">
        <f>IF(CC43=""," ",IF(LEFT(CC43,1)="3",Q43,Q45))</f>
        <v>Joel Rubio</v>
      </c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9"/>
      <c r="BX43" s="182" t="s">
        <v>235</v>
      </c>
      <c r="BY43" s="183"/>
      <c r="BZ43" s="183"/>
      <c r="CA43" s="183"/>
      <c r="CB43" s="184"/>
      <c r="CC43" s="188" t="s">
        <v>65</v>
      </c>
      <c r="CD43" s="189"/>
      <c r="CF43" s="3"/>
      <c r="CG43" s="21">
        <f>IF(BH43=G25,1,0)</f>
        <v>1</v>
      </c>
      <c r="CH43" s="21">
        <f>IF(BH43=G28,1,0)</f>
        <v>0</v>
      </c>
      <c r="CI43" s="21">
        <f>IF(BH43=G31,1,0)</f>
        <v>0</v>
      </c>
      <c r="CJ43" s="21">
        <f>IF(BH43=AS25,1,0)</f>
        <v>0</v>
      </c>
      <c r="CK43" s="21">
        <f>IF(BH43=AS28,1,0)</f>
        <v>0</v>
      </c>
      <c r="CL43" s="21">
        <f>IF(BH43=AS31,1,0)</f>
        <v>0</v>
      </c>
      <c r="CM43" s="21">
        <f>IF(BH43=AS34,1,0)</f>
        <v>0</v>
      </c>
      <c r="CN43" s="22" t="s">
        <v>62</v>
      </c>
      <c r="CO43" s="23" t="s">
        <v>63</v>
      </c>
      <c r="CP43" s="22" t="s">
        <v>64</v>
      </c>
      <c r="CQ43" s="3"/>
      <c r="CR43" s="3"/>
      <c r="CS43" s="3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</row>
    <row r="44" spans="2:153" ht="6" customHeight="1">
      <c r="B44" s="179"/>
      <c r="C44" s="180"/>
      <c r="D44" s="181"/>
      <c r="E44" s="179"/>
      <c r="F44" s="180"/>
      <c r="G44" s="181"/>
      <c r="H44" s="179"/>
      <c r="I44" s="180"/>
      <c r="J44" s="181"/>
      <c r="K44" s="179"/>
      <c r="L44" s="180"/>
      <c r="M44" s="181"/>
      <c r="N44" s="179"/>
      <c r="O44" s="180"/>
      <c r="P44" s="181"/>
      <c r="Q44" s="155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7"/>
      <c r="AI44" s="205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70"/>
      <c r="BI44" s="171"/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2"/>
      <c r="BX44" s="185"/>
      <c r="BY44" s="186"/>
      <c r="BZ44" s="186"/>
      <c r="CA44" s="186"/>
      <c r="CB44" s="187"/>
      <c r="CC44" s="188"/>
      <c r="CD44" s="189"/>
      <c r="CF44" s="3"/>
      <c r="CG44" s="24">
        <f>IF(CG45=G25,1,0)</f>
        <v>0</v>
      </c>
      <c r="CH44" s="24">
        <f>IF(CG45=G28,1,0)</f>
        <v>0</v>
      </c>
      <c r="CI44" s="24">
        <f>IF(CG45=G31,1,0)</f>
        <v>0</v>
      </c>
      <c r="CJ44" s="24">
        <f>IF(CG45=AS25,1,0)</f>
        <v>1</v>
      </c>
      <c r="CK44" s="24">
        <f>IF(CG45=AS28,1,0)</f>
        <v>0</v>
      </c>
      <c r="CL44" s="24">
        <f>IF(CG45=AS31,1,0)</f>
        <v>0</v>
      </c>
      <c r="CM44" s="24">
        <f>IF(CG45=AS34,1,0)</f>
        <v>0</v>
      </c>
      <c r="CN44" s="22" t="s">
        <v>65</v>
      </c>
      <c r="CO44" s="23" t="s">
        <v>66</v>
      </c>
      <c r="CP44" s="22" t="s">
        <v>64</v>
      </c>
      <c r="CQ44" s="3"/>
      <c r="CR44" s="3"/>
      <c r="CS44" s="3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</row>
    <row r="45" spans="1:153" ht="6" customHeight="1">
      <c r="A45" s="190" t="s">
        <v>54</v>
      </c>
      <c r="B45" s="192" t="s">
        <v>51</v>
      </c>
      <c r="C45" s="193"/>
      <c r="D45" s="194"/>
      <c r="E45" s="192" t="s">
        <v>46</v>
      </c>
      <c r="F45" s="193"/>
      <c r="G45" s="194"/>
      <c r="H45" s="192" t="s">
        <v>47</v>
      </c>
      <c r="I45" s="193"/>
      <c r="J45" s="194"/>
      <c r="K45" s="192" t="s">
        <v>48</v>
      </c>
      <c r="L45" s="193"/>
      <c r="M45" s="194"/>
      <c r="N45" s="192" t="s">
        <v>49</v>
      </c>
      <c r="O45" s="193"/>
      <c r="P45" s="194"/>
      <c r="Q45" s="198" t="str">
        <f>IF(E2=7,G4,IF(E2=6,G7,IF(E2=5,G6,IF(E2=4,G5,IF(E2=3,G5,"")))))</f>
        <v>Genís Ezquerra</v>
      </c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200"/>
      <c r="AI45" s="205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70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2"/>
      <c r="BX45" s="185"/>
      <c r="BY45" s="186"/>
      <c r="BZ45" s="186"/>
      <c r="CA45" s="186"/>
      <c r="CB45" s="187"/>
      <c r="CC45" s="188"/>
      <c r="CD45" s="189"/>
      <c r="CF45" s="3"/>
      <c r="CG45" s="25" t="str">
        <f>IF(CC43=""," ",IF(LEFT(CC43,1)="3",Q45,Q43))</f>
        <v>Genís Ezquerra</v>
      </c>
      <c r="CH45" s="26"/>
      <c r="CI45" s="26"/>
      <c r="CJ45" s="26"/>
      <c r="CK45" s="27"/>
      <c r="CL45" s="27"/>
      <c r="CM45" s="27"/>
      <c r="CN45" s="23" t="s">
        <v>67</v>
      </c>
      <c r="CO45" s="23" t="s">
        <v>68</v>
      </c>
      <c r="CP45" s="22" t="s">
        <v>64</v>
      </c>
      <c r="CQ45" s="3"/>
      <c r="CR45" s="3"/>
      <c r="CS45" s="3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</row>
    <row r="46" spans="1:153" ht="6" customHeight="1">
      <c r="A46" s="191"/>
      <c r="B46" s="195"/>
      <c r="C46" s="196"/>
      <c r="D46" s="197"/>
      <c r="E46" s="195"/>
      <c r="F46" s="196"/>
      <c r="G46" s="197"/>
      <c r="H46" s="195"/>
      <c r="I46" s="196"/>
      <c r="J46" s="197"/>
      <c r="K46" s="195"/>
      <c r="L46" s="196"/>
      <c r="M46" s="197"/>
      <c r="N46" s="195"/>
      <c r="O46" s="196"/>
      <c r="P46" s="197"/>
      <c r="Q46" s="201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3"/>
      <c r="AI46" s="205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73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5"/>
      <c r="BX46" s="185"/>
      <c r="BY46" s="186"/>
      <c r="BZ46" s="186"/>
      <c r="CA46" s="186"/>
      <c r="CB46" s="187"/>
      <c r="CC46" s="188"/>
      <c r="CD46" s="189"/>
      <c r="CF46" s="3"/>
      <c r="CG46" s="27"/>
      <c r="CH46" s="27"/>
      <c r="CI46" s="27"/>
      <c r="CJ46" s="27"/>
      <c r="CK46" s="27"/>
      <c r="CL46" s="27"/>
      <c r="CM46" s="27"/>
      <c r="CN46" s="23" t="s">
        <v>70</v>
      </c>
      <c r="CO46" s="23" t="s">
        <v>69</v>
      </c>
      <c r="CP46" s="22" t="s">
        <v>64</v>
      </c>
      <c r="CQ46" s="3"/>
      <c r="CR46" s="3"/>
      <c r="CS46" s="3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</row>
    <row r="47" spans="2:153" ht="6" customHeight="1">
      <c r="B47" s="179" t="s">
        <v>30</v>
      </c>
      <c r="C47" s="180"/>
      <c r="D47" s="181"/>
      <c r="E47" s="179" t="s">
        <v>25</v>
      </c>
      <c r="F47" s="180"/>
      <c r="G47" s="181"/>
      <c r="H47" s="179" t="s">
        <v>23</v>
      </c>
      <c r="I47" s="180"/>
      <c r="J47" s="181"/>
      <c r="K47" s="179" t="s">
        <v>22</v>
      </c>
      <c r="L47" s="180"/>
      <c r="M47" s="181"/>
      <c r="N47" s="179" t="s">
        <v>23</v>
      </c>
      <c r="O47" s="180"/>
      <c r="P47" s="181"/>
      <c r="Q47" s="206" t="str">
        <f>IF(E2=7,G5,IF(E2=6,G4,IF(E2=5,G4,IF(E2=4,G3,IF(E2=3,G4,"")))))</f>
        <v>Oriol Vinyes</v>
      </c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8"/>
      <c r="AI47" s="209" t="s">
        <v>239</v>
      </c>
      <c r="AJ47" s="210"/>
      <c r="AK47" s="210"/>
      <c r="AL47" s="210"/>
      <c r="AM47" s="210"/>
      <c r="AN47" s="210" t="s">
        <v>251</v>
      </c>
      <c r="AO47" s="210"/>
      <c r="AP47" s="210"/>
      <c r="AQ47" s="210"/>
      <c r="AR47" s="210"/>
      <c r="AS47" s="210" t="s">
        <v>245</v>
      </c>
      <c r="AT47" s="210"/>
      <c r="AU47" s="210"/>
      <c r="AV47" s="210"/>
      <c r="AW47" s="210"/>
      <c r="AX47" s="210" t="s">
        <v>246</v>
      </c>
      <c r="AY47" s="210"/>
      <c r="AZ47" s="210"/>
      <c r="BA47" s="210"/>
      <c r="BB47" s="210"/>
      <c r="BC47" s="210" t="s">
        <v>2</v>
      </c>
      <c r="BD47" s="210"/>
      <c r="BE47" s="210"/>
      <c r="BF47" s="210"/>
      <c r="BG47" s="210"/>
      <c r="BH47" s="213" t="str">
        <f>IF(CC47=""," ",IF(LEFT(CC47,1)="3",Q47,Q49))</f>
        <v>Oriol Vinyes</v>
      </c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5"/>
      <c r="BX47" s="216" t="s">
        <v>247</v>
      </c>
      <c r="BY47" s="217"/>
      <c r="BZ47" s="217"/>
      <c r="CA47" s="217"/>
      <c r="CB47" s="218"/>
      <c r="CC47" s="188" t="s">
        <v>67</v>
      </c>
      <c r="CD47" s="189"/>
      <c r="CF47" s="3"/>
      <c r="CG47" s="21">
        <f>IF(BH47=G25,1,0)</f>
        <v>0</v>
      </c>
      <c r="CH47" s="21">
        <f>IF(BH47=G28,1,0)</f>
        <v>1</v>
      </c>
      <c r="CI47" s="21">
        <f>IF(BH47=G31,1,0)</f>
        <v>0</v>
      </c>
      <c r="CJ47" s="21">
        <f>IF(BH47=AS25,1,0)</f>
        <v>0</v>
      </c>
      <c r="CK47" s="21">
        <f>IF(BH47=AS28,1,0)</f>
        <v>0</v>
      </c>
      <c r="CL47" s="21">
        <f>IF(BH47=AS31,1,0)</f>
        <v>0</v>
      </c>
      <c r="CM47" s="21">
        <f>IF(BH47=AS34,1,0)</f>
        <v>0</v>
      </c>
      <c r="CN47" s="22" t="s">
        <v>71</v>
      </c>
      <c r="CO47" s="22" t="s">
        <v>72</v>
      </c>
      <c r="CP47" s="22" t="s">
        <v>73</v>
      </c>
      <c r="CQ47" s="3"/>
      <c r="CR47" s="3"/>
      <c r="CS47" s="3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</row>
    <row r="48" spans="2:153" ht="6" customHeight="1">
      <c r="B48" s="179"/>
      <c r="C48" s="180"/>
      <c r="D48" s="181"/>
      <c r="E48" s="179"/>
      <c r="F48" s="180"/>
      <c r="G48" s="181"/>
      <c r="H48" s="179"/>
      <c r="I48" s="180"/>
      <c r="J48" s="181"/>
      <c r="K48" s="179"/>
      <c r="L48" s="180"/>
      <c r="M48" s="181"/>
      <c r="N48" s="179"/>
      <c r="O48" s="180"/>
      <c r="P48" s="181"/>
      <c r="Q48" s="155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7"/>
      <c r="AI48" s="205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70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2"/>
      <c r="BX48" s="185"/>
      <c r="BY48" s="186"/>
      <c r="BZ48" s="186"/>
      <c r="CA48" s="186"/>
      <c r="CB48" s="187"/>
      <c r="CC48" s="188"/>
      <c r="CD48" s="189"/>
      <c r="CF48" s="3"/>
      <c r="CG48" s="24">
        <f>IF(CG49=G25,1,0)</f>
        <v>0</v>
      </c>
      <c r="CH48" s="24">
        <f>IF(CG49=G28,1,0)</f>
        <v>0</v>
      </c>
      <c r="CI48" s="24">
        <f>IF(CG49=G31,1,0)</f>
        <v>1</v>
      </c>
      <c r="CJ48" s="24">
        <f>IF(CG49=AS25,1,0)</f>
        <v>0</v>
      </c>
      <c r="CK48" s="24">
        <f>IF(CG49=AS28,1,0)</f>
        <v>0</v>
      </c>
      <c r="CL48" s="24">
        <f>IF(CG49=AS31,1,0)</f>
        <v>0</v>
      </c>
      <c r="CM48" s="24">
        <f>IF(CG49=AS34,1,0)</f>
        <v>0</v>
      </c>
      <c r="CN48" s="23" t="s">
        <v>74</v>
      </c>
      <c r="CO48" s="23" t="s">
        <v>75</v>
      </c>
      <c r="CP48" s="22" t="s">
        <v>73</v>
      </c>
      <c r="CQ48" s="3"/>
      <c r="CR48" s="3"/>
      <c r="CS48" s="3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</row>
    <row r="49" spans="1:153" ht="6" customHeight="1">
      <c r="A49" s="190" t="s">
        <v>54</v>
      </c>
      <c r="B49" s="192" t="s">
        <v>47</v>
      </c>
      <c r="C49" s="193"/>
      <c r="D49" s="194"/>
      <c r="E49" s="192" t="s">
        <v>47</v>
      </c>
      <c r="F49" s="193"/>
      <c r="G49" s="194"/>
      <c r="H49" s="192" t="s">
        <v>48</v>
      </c>
      <c r="I49" s="193"/>
      <c r="J49" s="194"/>
      <c r="K49" s="192" t="s">
        <v>49</v>
      </c>
      <c r="L49" s="193"/>
      <c r="M49" s="194"/>
      <c r="N49" s="192" t="s">
        <v>48</v>
      </c>
      <c r="O49" s="193"/>
      <c r="P49" s="194"/>
      <c r="Q49" s="198" t="str">
        <f>IF(E2=7,G6,IF(E2=6,G8,IF(E2=5,G5,IF(E2=4,G6,IF(E2=3,G5,"")))))</f>
        <v>Joan Carné</v>
      </c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200"/>
      <c r="AI49" s="205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70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2"/>
      <c r="BX49" s="185"/>
      <c r="BY49" s="186"/>
      <c r="BZ49" s="186"/>
      <c r="CA49" s="186"/>
      <c r="CB49" s="187"/>
      <c r="CC49" s="188"/>
      <c r="CD49" s="189"/>
      <c r="CF49" s="3"/>
      <c r="CG49" s="25" t="str">
        <f>IF(CC47=""," ",IF(LEFT(CC47,1)="3",Q49,Q47))</f>
        <v>Joan Carné</v>
      </c>
      <c r="CH49" s="26"/>
      <c r="CI49" s="26"/>
      <c r="CJ49" s="26"/>
      <c r="CK49" s="27"/>
      <c r="CL49" s="27"/>
      <c r="CM49" s="27"/>
      <c r="CN49" s="23" t="s">
        <v>76</v>
      </c>
      <c r="CO49" s="23" t="s">
        <v>77</v>
      </c>
      <c r="CP49" s="22" t="s">
        <v>73</v>
      </c>
      <c r="CQ49" s="3"/>
      <c r="CR49" s="3"/>
      <c r="CS49" s="3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</row>
    <row r="50" spans="1:153" ht="6" customHeight="1">
      <c r="A50" s="191"/>
      <c r="B50" s="195"/>
      <c r="C50" s="196"/>
      <c r="D50" s="197"/>
      <c r="E50" s="195"/>
      <c r="F50" s="196"/>
      <c r="G50" s="197"/>
      <c r="H50" s="195"/>
      <c r="I50" s="196"/>
      <c r="J50" s="197"/>
      <c r="K50" s="195"/>
      <c r="L50" s="196"/>
      <c r="M50" s="197"/>
      <c r="N50" s="195"/>
      <c r="O50" s="196"/>
      <c r="P50" s="197"/>
      <c r="Q50" s="201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3"/>
      <c r="AI50" s="211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173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5"/>
      <c r="BX50" s="219"/>
      <c r="BY50" s="220"/>
      <c r="BZ50" s="220"/>
      <c r="CA50" s="220"/>
      <c r="CB50" s="221"/>
      <c r="CC50" s="188"/>
      <c r="CD50" s="189"/>
      <c r="CF50" s="3"/>
      <c r="CG50" s="27"/>
      <c r="CH50" s="27"/>
      <c r="CI50" s="27"/>
      <c r="CJ50" s="27"/>
      <c r="CK50" s="27"/>
      <c r="CL50" s="27"/>
      <c r="CM50" s="27"/>
      <c r="CN50" s="23" t="s">
        <v>78</v>
      </c>
      <c r="CO50" s="23" t="s">
        <v>79</v>
      </c>
      <c r="CP50" s="22" t="s">
        <v>73</v>
      </c>
      <c r="CQ50" s="3"/>
      <c r="CR50" s="3"/>
      <c r="CS50" s="3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</row>
    <row r="51" spans="2:153" ht="6" customHeight="1">
      <c r="B51" s="179" t="s">
        <v>33</v>
      </c>
      <c r="C51" s="180"/>
      <c r="D51" s="181"/>
      <c r="E51" s="179" t="s">
        <v>22</v>
      </c>
      <c r="F51" s="180"/>
      <c r="G51" s="181"/>
      <c r="H51" s="179" t="s">
        <v>26</v>
      </c>
      <c r="I51" s="180"/>
      <c r="J51" s="181"/>
      <c r="K51" s="179" t="s">
        <v>27</v>
      </c>
      <c r="L51" s="180"/>
      <c r="M51" s="181"/>
      <c r="N51" s="179" t="s">
        <v>28</v>
      </c>
      <c r="O51" s="180"/>
      <c r="P51" s="181"/>
      <c r="Q51" s="155" t="str">
        <f>IF(E2=7,G7,IF(E2=6,G3,IF(E2=5,G6,IF(E2=4,G4,IF(E2=3,G3,"")))))</f>
        <v>Genís Ezquerra</v>
      </c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7"/>
      <c r="AI51" s="209" t="s">
        <v>236</v>
      </c>
      <c r="AJ51" s="210"/>
      <c r="AK51" s="210"/>
      <c r="AL51" s="210"/>
      <c r="AM51" s="210"/>
      <c r="AN51" s="210" t="s">
        <v>236</v>
      </c>
      <c r="AO51" s="210"/>
      <c r="AP51" s="210"/>
      <c r="AQ51" s="210"/>
      <c r="AR51" s="210"/>
      <c r="AS51" s="210" t="s">
        <v>236</v>
      </c>
      <c r="AT51" s="210"/>
      <c r="AU51" s="210"/>
      <c r="AV51" s="210"/>
      <c r="AW51" s="210"/>
      <c r="AX51" s="210" t="s">
        <v>2</v>
      </c>
      <c r="AY51" s="210"/>
      <c r="AZ51" s="210"/>
      <c r="BA51" s="210"/>
      <c r="BB51" s="210"/>
      <c r="BC51" s="210" t="s">
        <v>2</v>
      </c>
      <c r="BD51" s="210"/>
      <c r="BE51" s="210"/>
      <c r="BF51" s="210"/>
      <c r="BG51" s="210"/>
      <c r="BH51" s="170" t="str">
        <f>IF(CC51=""," ",IF(LEFT(CC51,1)="3",Q51,Q53))</f>
        <v>Francesc Carrera</v>
      </c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2"/>
      <c r="BX51" s="185" t="s">
        <v>237</v>
      </c>
      <c r="BY51" s="186"/>
      <c r="BZ51" s="186"/>
      <c r="CA51" s="186"/>
      <c r="CB51" s="187"/>
      <c r="CC51" s="188" t="s">
        <v>74</v>
      </c>
      <c r="CD51" s="189"/>
      <c r="CF51" s="3"/>
      <c r="CG51" s="21">
        <f>IF(BH51=G25,1,0)</f>
        <v>0</v>
      </c>
      <c r="CH51" s="21">
        <f>IF(BH51=G28,1,0)</f>
        <v>0</v>
      </c>
      <c r="CI51" s="21">
        <f>IF(BH51=G31,1,0)</f>
        <v>0</v>
      </c>
      <c r="CJ51" s="21">
        <f>IF(BH51=AS25,1,0)</f>
        <v>0</v>
      </c>
      <c r="CK51" s="21">
        <f>IF(BH51=AS28,1,0)</f>
        <v>1</v>
      </c>
      <c r="CL51" s="21">
        <f>IF(BH51=AS31,1,0)</f>
        <v>0</v>
      </c>
      <c r="CM51" s="21">
        <f>IF(BH51=AS34,1,0)</f>
        <v>0</v>
      </c>
      <c r="CN51" s="22"/>
      <c r="CO51" s="22" t="s">
        <v>80</v>
      </c>
      <c r="CP51" s="22" t="s">
        <v>80</v>
      </c>
      <c r="CQ51" s="3"/>
      <c r="CR51" s="3"/>
      <c r="CS51" s="3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</row>
    <row r="52" spans="2:153" ht="6" customHeight="1">
      <c r="B52" s="179"/>
      <c r="C52" s="180"/>
      <c r="D52" s="181"/>
      <c r="E52" s="179"/>
      <c r="F52" s="180"/>
      <c r="G52" s="181"/>
      <c r="H52" s="179"/>
      <c r="I52" s="180"/>
      <c r="J52" s="181"/>
      <c r="K52" s="179"/>
      <c r="L52" s="180"/>
      <c r="M52" s="181"/>
      <c r="N52" s="179"/>
      <c r="O52" s="180"/>
      <c r="P52" s="181"/>
      <c r="Q52" s="155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7"/>
      <c r="AI52" s="205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70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2"/>
      <c r="BX52" s="185"/>
      <c r="BY52" s="186"/>
      <c r="BZ52" s="186"/>
      <c r="CA52" s="186"/>
      <c r="CB52" s="187"/>
      <c r="CC52" s="188"/>
      <c r="CD52" s="189"/>
      <c r="CF52" s="3"/>
      <c r="CG52" s="24">
        <f>IF(CG53=G25,1,0)</f>
        <v>0</v>
      </c>
      <c r="CH52" s="24">
        <f>IF(CG53=G28,1,0)</f>
        <v>0</v>
      </c>
      <c r="CI52" s="24">
        <f>IF(CG53=G31,1,0)</f>
        <v>0</v>
      </c>
      <c r="CJ52" s="24">
        <f>IF(CG53=AS25,1,0)</f>
        <v>1</v>
      </c>
      <c r="CK52" s="24">
        <f>IF(CG53=AS28,1,0)</f>
        <v>0</v>
      </c>
      <c r="CL52" s="24">
        <f>IF(CG53=AS31,1,0)</f>
        <v>0</v>
      </c>
      <c r="CM52" s="24">
        <f>IF(CG53=AS34,1,0)</f>
        <v>0</v>
      </c>
      <c r="CN52" s="3"/>
      <c r="CO52" s="3"/>
      <c r="CP52" s="3"/>
      <c r="CQ52" s="3"/>
      <c r="CR52" s="3"/>
      <c r="CS52" s="3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</row>
    <row r="53" spans="1:153" ht="6" customHeight="1">
      <c r="A53" s="190" t="s">
        <v>54</v>
      </c>
      <c r="B53" s="192" t="s">
        <v>95</v>
      </c>
      <c r="C53" s="193"/>
      <c r="D53" s="194"/>
      <c r="E53" s="192" t="s">
        <v>50</v>
      </c>
      <c r="F53" s="193"/>
      <c r="G53" s="194"/>
      <c r="H53" s="192" t="s">
        <v>49</v>
      </c>
      <c r="I53" s="193"/>
      <c r="J53" s="194"/>
      <c r="K53" s="192" t="s">
        <v>51</v>
      </c>
      <c r="L53" s="193"/>
      <c r="M53" s="194"/>
      <c r="N53" s="192" t="s">
        <v>51</v>
      </c>
      <c r="O53" s="193"/>
      <c r="P53" s="194"/>
      <c r="Q53" s="198" t="str">
        <f>IF(E2=7,G8,IF(E2=6,G6,IF(E2=5,G7,IF(E2=4,G6,IF(E2=3,G4,"")))))</f>
        <v>Francesc Carrera</v>
      </c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200"/>
      <c r="AI53" s="205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70"/>
      <c r="BI53" s="171"/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2"/>
      <c r="BX53" s="185"/>
      <c r="BY53" s="186"/>
      <c r="BZ53" s="186"/>
      <c r="CA53" s="186"/>
      <c r="CB53" s="187"/>
      <c r="CC53" s="188"/>
      <c r="CD53" s="189"/>
      <c r="CF53" s="3"/>
      <c r="CG53" s="25" t="str">
        <f>IF(CC51=""," ",IF(LEFT(CC51,1)="3",Q53,Q51))</f>
        <v>Genís Ezquerra</v>
      </c>
      <c r="CH53" s="26"/>
      <c r="CI53" s="26"/>
      <c r="CJ53" s="26"/>
      <c r="CK53" s="27"/>
      <c r="CL53" s="27"/>
      <c r="CM53" s="27"/>
      <c r="CN53" s="3"/>
      <c r="CO53" s="3"/>
      <c r="CP53" s="3"/>
      <c r="CQ53" s="3"/>
      <c r="CR53" s="3"/>
      <c r="CS53" s="3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</row>
    <row r="54" spans="1:153" ht="6" customHeight="1">
      <c r="A54" s="191"/>
      <c r="B54" s="222"/>
      <c r="C54" s="223"/>
      <c r="D54" s="224"/>
      <c r="E54" s="222"/>
      <c r="F54" s="223"/>
      <c r="G54" s="224"/>
      <c r="H54" s="222"/>
      <c r="I54" s="223"/>
      <c r="J54" s="224"/>
      <c r="K54" s="222"/>
      <c r="L54" s="223"/>
      <c r="M54" s="224"/>
      <c r="N54" s="195"/>
      <c r="O54" s="196"/>
      <c r="P54" s="197"/>
      <c r="Q54" s="225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7"/>
      <c r="AI54" s="205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73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5"/>
      <c r="BX54" s="185"/>
      <c r="BY54" s="186"/>
      <c r="BZ54" s="186"/>
      <c r="CA54" s="186"/>
      <c r="CB54" s="187"/>
      <c r="CC54" s="188"/>
      <c r="CD54" s="189"/>
      <c r="CF54" s="3"/>
      <c r="CG54" s="27"/>
      <c r="CH54" s="27"/>
      <c r="CI54" s="27"/>
      <c r="CJ54" s="27"/>
      <c r="CK54" s="27"/>
      <c r="CL54" s="27"/>
      <c r="CM54" s="27"/>
      <c r="CN54" s="3"/>
      <c r="CO54" s="3"/>
      <c r="CP54" s="3"/>
      <c r="CQ54" s="3"/>
      <c r="CR54" s="3"/>
      <c r="CS54" s="3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</row>
    <row r="55" spans="2:153" ht="6" customHeight="1">
      <c r="B55" s="179" t="s">
        <v>85</v>
      </c>
      <c r="C55" s="180"/>
      <c r="D55" s="181"/>
      <c r="E55" s="179" t="s">
        <v>29</v>
      </c>
      <c r="F55" s="180"/>
      <c r="G55" s="181"/>
      <c r="H55" s="179" t="s">
        <v>24</v>
      </c>
      <c r="I55" s="180"/>
      <c r="J55" s="181"/>
      <c r="K55" s="179" t="s">
        <v>24</v>
      </c>
      <c r="L55" s="180"/>
      <c r="M55" s="181"/>
      <c r="N55" s="228"/>
      <c r="O55" s="229"/>
      <c r="P55" s="230"/>
      <c r="Q55" s="155" t="str">
        <f>IF(E2=7,G9,IF(E2=6,G4,IF(E2=5,G3,IF(E2=4,G3,IF(E2=3,"","")))))</f>
        <v>Joel Rubio</v>
      </c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7"/>
      <c r="AI55" s="204" t="s">
        <v>252</v>
      </c>
      <c r="AJ55" s="165"/>
      <c r="AK55" s="165"/>
      <c r="AL55" s="165"/>
      <c r="AM55" s="165"/>
      <c r="AN55" s="165" t="s">
        <v>246</v>
      </c>
      <c r="AO55" s="165"/>
      <c r="AP55" s="165"/>
      <c r="AQ55" s="165"/>
      <c r="AR55" s="165"/>
      <c r="AS55" s="165" t="s">
        <v>252</v>
      </c>
      <c r="AT55" s="165"/>
      <c r="AU55" s="165"/>
      <c r="AV55" s="165"/>
      <c r="AW55" s="165"/>
      <c r="AX55" s="165" t="s">
        <v>2</v>
      </c>
      <c r="AY55" s="165"/>
      <c r="AZ55" s="165"/>
      <c r="BA55" s="165"/>
      <c r="BB55" s="165"/>
      <c r="BC55" s="165" t="s">
        <v>2</v>
      </c>
      <c r="BD55" s="165"/>
      <c r="BE55" s="165"/>
      <c r="BF55" s="165"/>
      <c r="BG55" s="165"/>
      <c r="BH55" s="167" t="str">
        <f>IF(CC55=""," ",IF(LEFT(CC55,1)="3",Q55,Q57))</f>
        <v>Joel Rubio</v>
      </c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9"/>
      <c r="BX55" s="182" t="s">
        <v>235</v>
      </c>
      <c r="BY55" s="183"/>
      <c r="BZ55" s="183"/>
      <c r="CA55" s="183"/>
      <c r="CB55" s="184"/>
      <c r="CC55" s="188" t="s">
        <v>65</v>
      </c>
      <c r="CD55" s="189"/>
      <c r="CF55" s="3"/>
      <c r="CG55" s="21">
        <f>IF(BH55=G25,1,0)</f>
        <v>1</v>
      </c>
      <c r="CH55" s="21">
        <f>IF(BH55=G28,1,0)</f>
        <v>0</v>
      </c>
      <c r="CI55" s="21">
        <f>IF(BH55=G31,1,0)</f>
        <v>0</v>
      </c>
      <c r="CJ55" s="21">
        <f>IF(BH55=AS25,1,0)</f>
        <v>0</v>
      </c>
      <c r="CK55" s="21">
        <f>IF(BH55=AS28,1,0)</f>
        <v>0</v>
      </c>
      <c r="CL55" s="21">
        <f>IF(BH55=AS31,1,0)</f>
        <v>0</v>
      </c>
      <c r="CM55" s="21">
        <f>IF(BH55=AS34,1,0)</f>
        <v>0</v>
      </c>
      <c r="CN55" s="3"/>
      <c r="CO55" s="3"/>
      <c r="CP55" s="3"/>
      <c r="CQ55" s="3"/>
      <c r="CR55" s="3"/>
      <c r="CS55" s="3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</row>
    <row r="56" spans="2:153" ht="6" customHeight="1">
      <c r="B56" s="179"/>
      <c r="C56" s="180"/>
      <c r="D56" s="181"/>
      <c r="E56" s="179"/>
      <c r="F56" s="180"/>
      <c r="G56" s="181"/>
      <c r="H56" s="179"/>
      <c r="I56" s="180"/>
      <c r="J56" s="181"/>
      <c r="K56" s="179"/>
      <c r="L56" s="180"/>
      <c r="M56" s="181"/>
      <c r="N56" s="231"/>
      <c r="O56" s="232"/>
      <c r="P56" s="233"/>
      <c r="Q56" s="155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7"/>
      <c r="AI56" s="205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70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2"/>
      <c r="BX56" s="185"/>
      <c r="BY56" s="186"/>
      <c r="BZ56" s="186"/>
      <c r="CA56" s="186"/>
      <c r="CB56" s="187"/>
      <c r="CC56" s="188"/>
      <c r="CD56" s="189"/>
      <c r="CF56" s="3"/>
      <c r="CG56" s="24">
        <f>IF(CG57=G25,1,0)</f>
        <v>0</v>
      </c>
      <c r="CH56" s="24">
        <f>IF(CG57=G28,1,0)</f>
        <v>0</v>
      </c>
      <c r="CI56" s="24">
        <f>IF(CG57=G31,1,0)</f>
        <v>1</v>
      </c>
      <c r="CJ56" s="24">
        <f>IF(CG57=AS25,1,0)</f>
        <v>0</v>
      </c>
      <c r="CK56" s="24">
        <f>IF(CG57=AS28,1,0)</f>
        <v>0</v>
      </c>
      <c r="CL56" s="24">
        <f>IF(CG57=AS31,1,0)</f>
        <v>0</v>
      </c>
      <c r="CM56" s="24">
        <f>IF(CG57=AS34,1,0)</f>
        <v>0</v>
      </c>
      <c r="CN56" s="3"/>
      <c r="CO56" s="3"/>
      <c r="CP56" s="3"/>
      <c r="CQ56" s="3"/>
      <c r="CR56" s="3"/>
      <c r="CS56" s="3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</row>
    <row r="57" spans="1:153" ht="6" customHeight="1">
      <c r="A57" s="190" t="s">
        <v>54</v>
      </c>
      <c r="B57" s="192" t="s">
        <v>49</v>
      </c>
      <c r="C57" s="193"/>
      <c r="D57" s="194"/>
      <c r="E57" s="192" t="s">
        <v>48</v>
      </c>
      <c r="F57" s="193"/>
      <c r="G57" s="194"/>
      <c r="H57" s="192" t="s">
        <v>46</v>
      </c>
      <c r="I57" s="193"/>
      <c r="J57" s="194"/>
      <c r="K57" s="192" t="s">
        <v>46</v>
      </c>
      <c r="L57" s="193"/>
      <c r="M57" s="194"/>
      <c r="N57" s="231"/>
      <c r="O57" s="232"/>
      <c r="P57" s="233"/>
      <c r="Q57" s="198" t="str">
        <f>IF(E2=7,G3,IF(E2=6,G7,IF(E2=5,G5,IF(E2=4,G5,IF(E2=3,"","")))))</f>
        <v>Joan Carné</v>
      </c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200"/>
      <c r="AI57" s="205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70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2"/>
      <c r="BX57" s="185"/>
      <c r="BY57" s="186"/>
      <c r="BZ57" s="186"/>
      <c r="CA57" s="186"/>
      <c r="CB57" s="187"/>
      <c r="CC57" s="188"/>
      <c r="CD57" s="189"/>
      <c r="CF57" s="3"/>
      <c r="CG57" s="25" t="str">
        <f>IF(CC55=""," ",IF(LEFT(CC55,1)="3",Q57,Q55))</f>
        <v>Joan Carné</v>
      </c>
      <c r="CH57" s="26"/>
      <c r="CI57" s="26"/>
      <c r="CJ57" s="26"/>
      <c r="CK57" s="27"/>
      <c r="CL57" s="27"/>
      <c r="CM57" s="27"/>
      <c r="CN57" s="3"/>
      <c r="CO57" s="3"/>
      <c r="CP57" s="3"/>
      <c r="CQ57" s="3"/>
      <c r="CR57" s="3"/>
      <c r="CS57" s="3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</row>
    <row r="58" spans="1:153" ht="6" customHeight="1">
      <c r="A58" s="191"/>
      <c r="B58" s="195"/>
      <c r="C58" s="196"/>
      <c r="D58" s="197"/>
      <c r="E58" s="195"/>
      <c r="F58" s="196"/>
      <c r="G58" s="197"/>
      <c r="H58" s="195"/>
      <c r="I58" s="196"/>
      <c r="J58" s="197"/>
      <c r="K58" s="195"/>
      <c r="L58" s="196"/>
      <c r="M58" s="197"/>
      <c r="N58" s="234"/>
      <c r="O58" s="235"/>
      <c r="P58" s="236"/>
      <c r="Q58" s="201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3"/>
      <c r="AI58" s="211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173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5"/>
      <c r="BX58" s="185"/>
      <c r="BY58" s="186"/>
      <c r="BZ58" s="186"/>
      <c r="CA58" s="186"/>
      <c r="CB58" s="187"/>
      <c r="CC58" s="188"/>
      <c r="CD58" s="189"/>
      <c r="CF58" s="3"/>
      <c r="CG58" s="27"/>
      <c r="CH58" s="27"/>
      <c r="CI58" s="27"/>
      <c r="CJ58" s="27"/>
      <c r="CK58" s="27"/>
      <c r="CL58" s="27"/>
      <c r="CM58" s="27"/>
      <c r="CN58" s="3"/>
      <c r="CO58" s="3"/>
      <c r="CP58" s="3"/>
      <c r="CQ58" s="3"/>
      <c r="CR58" s="3"/>
      <c r="CS58" s="3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</row>
    <row r="59" spans="2:153" ht="6" customHeight="1">
      <c r="B59" s="179" t="s">
        <v>23</v>
      </c>
      <c r="C59" s="180"/>
      <c r="D59" s="181"/>
      <c r="E59" s="179" t="s">
        <v>30</v>
      </c>
      <c r="F59" s="180"/>
      <c r="G59" s="181"/>
      <c r="H59" s="179" t="s">
        <v>29</v>
      </c>
      <c r="I59" s="180"/>
      <c r="J59" s="181"/>
      <c r="K59" s="179" t="s">
        <v>30</v>
      </c>
      <c r="L59" s="180"/>
      <c r="M59" s="181"/>
      <c r="N59" s="237"/>
      <c r="O59" s="238"/>
      <c r="P59" s="239"/>
      <c r="Q59" s="155" t="str">
        <f>IF(E2=7,G4,IF(E2=6,G5,IF(E2=5,G4,IF(E2=4,G5,IF(E2=3,"","")))))</f>
        <v>Oriol Vinyes</v>
      </c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7"/>
      <c r="AI59" s="209" t="s">
        <v>253</v>
      </c>
      <c r="AJ59" s="210"/>
      <c r="AK59" s="210"/>
      <c r="AL59" s="210"/>
      <c r="AM59" s="210"/>
      <c r="AN59" s="210" t="s">
        <v>254</v>
      </c>
      <c r="AO59" s="210"/>
      <c r="AP59" s="210"/>
      <c r="AQ59" s="210"/>
      <c r="AR59" s="210"/>
      <c r="AS59" s="210" t="s">
        <v>255</v>
      </c>
      <c r="AT59" s="210"/>
      <c r="AU59" s="210"/>
      <c r="AV59" s="210"/>
      <c r="AW59" s="210"/>
      <c r="AX59" s="210" t="s">
        <v>248</v>
      </c>
      <c r="AY59" s="210"/>
      <c r="AZ59" s="210"/>
      <c r="BA59" s="210"/>
      <c r="BB59" s="210"/>
      <c r="BC59" s="210" t="s">
        <v>2</v>
      </c>
      <c r="BD59" s="210"/>
      <c r="BE59" s="210"/>
      <c r="BF59" s="210"/>
      <c r="BG59" s="210"/>
      <c r="BH59" s="213" t="str">
        <f>IF(CC59=""," ",IF(LEFT(CC59,1)="3",Q59,Q61))</f>
        <v>Oriol Vinyes</v>
      </c>
      <c r="BI59" s="214"/>
      <c r="BJ59" s="214"/>
      <c r="BK59" s="214"/>
      <c r="BL59" s="214"/>
      <c r="BM59" s="214"/>
      <c r="BN59" s="214"/>
      <c r="BO59" s="214"/>
      <c r="BP59" s="214"/>
      <c r="BQ59" s="214"/>
      <c r="BR59" s="214"/>
      <c r="BS59" s="214"/>
      <c r="BT59" s="214"/>
      <c r="BU59" s="214"/>
      <c r="BV59" s="214"/>
      <c r="BW59" s="215"/>
      <c r="BX59" s="216" t="s">
        <v>247</v>
      </c>
      <c r="BY59" s="217"/>
      <c r="BZ59" s="217"/>
      <c r="CA59" s="217"/>
      <c r="CB59" s="218"/>
      <c r="CC59" s="188" t="s">
        <v>67</v>
      </c>
      <c r="CD59" s="189"/>
      <c r="CF59" s="3"/>
      <c r="CG59" s="21">
        <f>IF(BH59=G25,1,0)</f>
        <v>0</v>
      </c>
      <c r="CH59" s="21">
        <f>IF(BH59=G28,1,0)</f>
        <v>1</v>
      </c>
      <c r="CI59" s="21">
        <f>IF(BH59=G31,1,0)</f>
        <v>0</v>
      </c>
      <c r="CJ59" s="21">
        <f>IF(BH59=AS25,1,0)</f>
        <v>0</v>
      </c>
      <c r="CK59" s="21">
        <f>IF(BH59=AS28,1,0)</f>
        <v>0</v>
      </c>
      <c r="CL59" s="21">
        <f>IF(BH59=AS31,1,0)</f>
        <v>0</v>
      </c>
      <c r="CM59" s="21">
        <f>IF(BH59=AS34,1,0)</f>
        <v>0</v>
      </c>
      <c r="CN59" s="3"/>
      <c r="CO59" s="3"/>
      <c r="CP59" s="3"/>
      <c r="CQ59" s="3"/>
      <c r="CR59" s="3"/>
      <c r="CS59" s="3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</row>
    <row r="60" spans="2:153" ht="6" customHeight="1">
      <c r="B60" s="179"/>
      <c r="C60" s="180"/>
      <c r="D60" s="181"/>
      <c r="E60" s="179"/>
      <c r="F60" s="180"/>
      <c r="G60" s="181"/>
      <c r="H60" s="179"/>
      <c r="I60" s="180"/>
      <c r="J60" s="181"/>
      <c r="K60" s="179"/>
      <c r="L60" s="180"/>
      <c r="M60" s="181"/>
      <c r="N60" s="231"/>
      <c r="O60" s="232"/>
      <c r="P60" s="233"/>
      <c r="Q60" s="155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7"/>
      <c r="AI60" s="205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70"/>
      <c r="BI60" s="171"/>
      <c r="BJ60" s="171"/>
      <c r="BK60" s="171"/>
      <c r="BL60" s="171"/>
      <c r="BM60" s="171"/>
      <c r="BN60" s="171"/>
      <c r="BO60" s="171"/>
      <c r="BP60" s="171"/>
      <c r="BQ60" s="171"/>
      <c r="BR60" s="171"/>
      <c r="BS60" s="171"/>
      <c r="BT60" s="171"/>
      <c r="BU60" s="171"/>
      <c r="BV60" s="171"/>
      <c r="BW60" s="172"/>
      <c r="BX60" s="185"/>
      <c r="BY60" s="186"/>
      <c r="BZ60" s="186"/>
      <c r="CA60" s="186"/>
      <c r="CB60" s="187"/>
      <c r="CC60" s="188"/>
      <c r="CD60" s="189"/>
      <c r="CF60" s="3"/>
      <c r="CG60" s="24">
        <f>IF(CG61=G25,1,0)</f>
        <v>0</v>
      </c>
      <c r="CH60" s="24">
        <f>IF(CG61=G28,1,0)</f>
        <v>0</v>
      </c>
      <c r="CI60" s="24">
        <f>IF(CG61=G31,1,0)</f>
        <v>0</v>
      </c>
      <c r="CJ60" s="24">
        <f>IF(CG61=AS25,1,0)</f>
        <v>0</v>
      </c>
      <c r="CK60" s="24">
        <f>IF(CG61=AS28,1,0)</f>
        <v>1</v>
      </c>
      <c r="CL60" s="24">
        <f>IF(CG61=AS31,1,0)</f>
        <v>0</v>
      </c>
      <c r="CM60" s="24">
        <f>IF(CG61=AS34,1,0)</f>
        <v>0</v>
      </c>
      <c r="CN60" s="3"/>
      <c r="CO60" s="3"/>
      <c r="CP60" s="3"/>
      <c r="CQ60" s="3"/>
      <c r="CR60" s="3"/>
      <c r="CS60" s="3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</row>
    <row r="61" spans="1:153" ht="6" customHeight="1">
      <c r="A61" s="190" t="s">
        <v>54</v>
      </c>
      <c r="B61" s="192" t="s">
        <v>46</v>
      </c>
      <c r="C61" s="193"/>
      <c r="D61" s="194"/>
      <c r="E61" s="192" t="s">
        <v>49</v>
      </c>
      <c r="F61" s="193"/>
      <c r="G61" s="194"/>
      <c r="H61" s="192" t="s">
        <v>51</v>
      </c>
      <c r="I61" s="193"/>
      <c r="J61" s="194"/>
      <c r="K61" s="192" t="s">
        <v>49</v>
      </c>
      <c r="L61" s="193"/>
      <c r="M61" s="194"/>
      <c r="N61" s="231"/>
      <c r="O61" s="232"/>
      <c r="P61" s="233"/>
      <c r="Q61" s="198" t="str">
        <f>IF(E2=7,G5,IF(E2=6,G6,IF(E2=5,G7,IF(E2=4,G6,IF(E2=3,"","")))))</f>
        <v>Francesc Carrera</v>
      </c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200"/>
      <c r="AI61" s="205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70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2"/>
      <c r="BX61" s="185"/>
      <c r="BY61" s="186"/>
      <c r="BZ61" s="186"/>
      <c r="CA61" s="186"/>
      <c r="CB61" s="187"/>
      <c r="CC61" s="188"/>
      <c r="CD61" s="189"/>
      <c r="CF61" s="3"/>
      <c r="CG61" s="25" t="str">
        <f>IF(CC59=""," ",IF(LEFT(CC59,1)="3",Q61,Q59))</f>
        <v>Francesc Carrera</v>
      </c>
      <c r="CH61" s="26"/>
      <c r="CI61" s="26"/>
      <c r="CJ61" s="26"/>
      <c r="CK61" s="27"/>
      <c r="CL61" s="27"/>
      <c r="CM61" s="27"/>
      <c r="CN61" s="3"/>
      <c r="CO61" s="3"/>
      <c r="CP61" s="3"/>
      <c r="CQ61" s="3"/>
      <c r="CR61" s="3"/>
      <c r="CS61" s="3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</row>
    <row r="62" spans="1:153" ht="6" customHeight="1">
      <c r="A62" s="191"/>
      <c r="B62" s="195"/>
      <c r="C62" s="196"/>
      <c r="D62" s="197"/>
      <c r="E62" s="195"/>
      <c r="F62" s="196"/>
      <c r="G62" s="197"/>
      <c r="H62" s="195"/>
      <c r="I62" s="196"/>
      <c r="J62" s="197"/>
      <c r="K62" s="195"/>
      <c r="L62" s="196"/>
      <c r="M62" s="197"/>
      <c r="N62" s="234"/>
      <c r="O62" s="235"/>
      <c r="P62" s="236"/>
      <c r="Q62" s="201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3"/>
      <c r="AI62" s="211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173"/>
      <c r="BI62" s="174"/>
      <c r="BJ62" s="174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  <c r="BW62" s="175"/>
      <c r="BX62" s="219"/>
      <c r="BY62" s="220"/>
      <c r="BZ62" s="220"/>
      <c r="CA62" s="220"/>
      <c r="CB62" s="221"/>
      <c r="CC62" s="188"/>
      <c r="CD62" s="189"/>
      <c r="CF62" s="3"/>
      <c r="CG62" s="27"/>
      <c r="CH62" s="27"/>
      <c r="CI62" s="27"/>
      <c r="CJ62" s="27"/>
      <c r="CK62" s="27"/>
      <c r="CL62" s="27"/>
      <c r="CM62" s="27"/>
      <c r="CN62" s="3"/>
      <c r="CO62" s="3"/>
      <c r="CP62" s="3"/>
      <c r="CQ62" s="3"/>
      <c r="CR62" s="3"/>
      <c r="CS62" s="3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</row>
    <row r="63" spans="2:153" ht="6" customHeight="1">
      <c r="B63" s="179" t="s">
        <v>26</v>
      </c>
      <c r="C63" s="180"/>
      <c r="D63" s="181"/>
      <c r="E63" s="179" t="s">
        <v>31</v>
      </c>
      <c r="F63" s="180"/>
      <c r="G63" s="181"/>
      <c r="H63" s="179" t="s">
        <v>30</v>
      </c>
      <c r="I63" s="180"/>
      <c r="J63" s="181"/>
      <c r="K63" s="179" t="s">
        <v>28</v>
      </c>
      <c r="L63" s="180"/>
      <c r="M63" s="181"/>
      <c r="N63" s="237"/>
      <c r="O63" s="238"/>
      <c r="P63" s="239"/>
      <c r="Q63" s="155" t="str">
        <f>IF(E2=7,G6,IF(E2=6,G3,IF(E2=5,G5,IF(E2=4,G3,IF(E2=3,"","")))))</f>
        <v>Joan Carné</v>
      </c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7"/>
      <c r="AI63" s="209" t="s">
        <v>234</v>
      </c>
      <c r="AJ63" s="210"/>
      <c r="AK63" s="210"/>
      <c r="AL63" s="210"/>
      <c r="AM63" s="210"/>
      <c r="AN63" s="210" t="s">
        <v>234</v>
      </c>
      <c r="AO63" s="210"/>
      <c r="AP63" s="210"/>
      <c r="AQ63" s="210"/>
      <c r="AR63" s="210"/>
      <c r="AS63" s="210" t="s">
        <v>234</v>
      </c>
      <c r="AT63" s="210"/>
      <c r="AU63" s="210"/>
      <c r="AV63" s="210"/>
      <c r="AW63" s="210"/>
      <c r="AX63" s="210" t="s">
        <v>2</v>
      </c>
      <c r="AY63" s="210"/>
      <c r="AZ63" s="210"/>
      <c r="BA63" s="210"/>
      <c r="BB63" s="210"/>
      <c r="BC63" s="210" t="s">
        <v>2</v>
      </c>
      <c r="BD63" s="210"/>
      <c r="BE63" s="210"/>
      <c r="BF63" s="210"/>
      <c r="BG63" s="210"/>
      <c r="BH63" s="170" t="str">
        <f>IF(CC63=""," ",IF(LEFT(CC63,1)="3",Q63,Q65))</f>
        <v>Joan Carné</v>
      </c>
      <c r="BI63" s="171"/>
      <c r="BJ63" s="171"/>
      <c r="BK63" s="171"/>
      <c r="BL63" s="171"/>
      <c r="BM63" s="171"/>
      <c r="BN63" s="171"/>
      <c r="BO63" s="171"/>
      <c r="BP63" s="171"/>
      <c r="BQ63" s="171"/>
      <c r="BR63" s="171"/>
      <c r="BS63" s="171"/>
      <c r="BT63" s="171"/>
      <c r="BU63" s="171"/>
      <c r="BV63" s="171"/>
      <c r="BW63" s="172"/>
      <c r="BX63" s="185" t="s">
        <v>235</v>
      </c>
      <c r="BY63" s="186"/>
      <c r="BZ63" s="186"/>
      <c r="CA63" s="186"/>
      <c r="CB63" s="187"/>
      <c r="CC63" s="188" t="s">
        <v>65</v>
      </c>
      <c r="CD63" s="189"/>
      <c r="CF63" s="3"/>
      <c r="CG63" s="21">
        <f>IF(BH63=G25,1,0)</f>
        <v>0</v>
      </c>
      <c r="CH63" s="21">
        <f>IF(BH63=G28,1,0)</f>
        <v>0</v>
      </c>
      <c r="CI63" s="21">
        <f>IF(BH63=G31,1,0)</f>
        <v>1</v>
      </c>
      <c r="CJ63" s="21">
        <f>IF(BH63=AS25,1,0)</f>
        <v>0</v>
      </c>
      <c r="CK63" s="21">
        <f>IF(BH63=AS28,1,0)</f>
        <v>0</v>
      </c>
      <c r="CL63" s="21">
        <f>IF(BH63=AS31,1,0)</f>
        <v>0</v>
      </c>
      <c r="CM63" s="21">
        <f>IF(BH63=AS34,1,0)</f>
        <v>0</v>
      </c>
      <c r="CN63" s="3"/>
      <c r="CO63" s="3"/>
      <c r="CP63" s="3"/>
      <c r="CQ63" s="3"/>
      <c r="CR63" s="3"/>
      <c r="CS63" s="3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</row>
    <row r="64" spans="2:153" ht="6" customHeight="1">
      <c r="B64" s="179"/>
      <c r="C64" s="180"/>
      <c r="D64" s="181"/>
      <c r="E64" s="179"/>
      <c r="F64" s="180"/>
      <c r="G64" s="181"/>
      <c r="H64" s="179"/>
      <c r="I64" s="180"/>
      <c r="J64" s="181"/>
      <c r="K64" s="179"/>
      <c r="L64" s="180"/>
      <c r="M64" s="181"/>
      <c r="N64" s="231"/>
      <c r="O64" s="232"/>
      <c r="P64" s="233"/>
      <c r="Q64" s="155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7"/>
      <c r="AI64" s="205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70"/>
      <c r="BI64" s="171"/>
      <c r="BJ64" s="171"/>
      <c r="BK64" s="171"/>
      <c r="BL64" s="171"/>
      <c r="BM64" s="171"/>
      <c r="BN64" s="171"/>
      <c r="BO64" s="171"/>
      <c r="BP64" s="171"/>
      <c r="BQ64" s="171"/>
      <c r="BR64" s="171"/>
      <c r="BS64" s="171"/>
      <c r="BT64" s="171"/>
      <c r="BU64" s="171"/>
      <c r="BV64" s="171"/>
      <c r="BW64" s="172"/>
      <c r="BX64" s="185"/>
      <c r="BY64" s="186"/>
      <c r="BZ64" s="186"/>
      <c r="CA64" s="186"/>
      <c r="CB64" s="187"/>
      <c r="CC64" s="188"/>
      <c r="CD64" s="189"/>
      <c r="CF64" s="3"/>
      <c r="CG64" s="24">
        <f>IF(CG65=G25,1,0)</f>
        <v>0</v>
      </c>
      <c r="CH64" s="24">
        <f>IF(CG65=G28,1,0)</f>
        <v>0</v>
      </c>
      <c r="CI64" s="24">
        <f>IF(CG65=G31,1,0)</f>
        <v>0</v>
      </c>
      <c r="CJ64" s="24">
        <f>IF(CG65=AS25,1,0)</f>
        <v>1</v>
      </c>
      <c r="CK64" s="24">
        <f>IF(CG65=AS28,1,0)</f>
        <v>0</v>
      </c>
      <c r="CL64" s="24">
        <f>IF(CG65=AS31,1,0)</f>
        <v>0</v>
      </c>
      <c r="CM64" s="24">
        <f>IF(CG65=AS34,1,0)</f>
        <v>0</v>
      </c>
      <c r="CN64" s="3"/>
      <c r="CO64" s="3"/>
      <c r="CP64" s="3"/>
      <c r="CQ64" s="3"/>
      <c r="CR64" s="3"/>
      <c r="CS64" s="3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</row>
    <row r="65" spans="1:153" ht="6" customHeight="1">
      <c r="A65" s="190" t="s">
        <v>54</v>
      </c>
      <c r="B65" s="192" t="s">
        <v>50</v>
      </c>
      <c r="C65" s="193"/>
      <c r="D65" s="194"/>
      <c r="E65" s="192" t="s">
        <v>51</v>
      </c>
      <c r="F65" s="193"/>
      <c r="G65" s="194"/>
      <c r="H65" s="192" t="s">
        <v>49</v>
      </c>
      <c r="I65" s="193"/>
      <c r="J65" s="194"/>
      <c r="K65" s="192" t="s">
        <v>51</v>
      </c>
      <c r="L65" s="193"/>
      <c r="M65" s="194"/>
      <c r="N65" s="231"/>
      <c r="O65" s="232"/>
      <c r="P65" s="233"/>
      <c r="Q65" s="198" t="str">
        <f>IF(E2=7,G7,IF(E2=6,G8,IF(E2=5,G6,IF(E2=4,G4,IF(E2=3,"","")))))</f>
        <v>Genís Ezquerra</v>
      </c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200"/>
      <c r="AI65" s="205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70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2"/>
      <c r="BX65" s="185"/>
      <c r="BY65" s="186"/>
      <c r="BZ65" s="186"/>
      <c r="CA65" s="186"/>
      <c r="CB65" s="187"/>
      <c r="CC65" s="188"/>
      <c r="CD65" s="189"/>
      <c r="CF65" s="3"/>
      <c r="CG65" s="25" t="str">
        <f>IF(CC63=""," ",IF(LEFT(CC63,1)="3",Q65,Q63))</f>
        <v>Genís Ezquerra</v>
      </c>
      <c r="CH65" s="26"/>
      <c r="CI65" s="26"/>
      <c r="CJ65" s="26"/>
      <c r="CK65" s="27"/>
      <c r="CL65" s="27"/>
      <c r="CM65" s="27"/>
      <c r="CN65" s="3"/>
      <c r="CO65" s="3"/>
      <c r="CP65" s="3"/>
      <c r="CQ65" s="3"/>
      <c r="CR65" s="3"/>
      <c r="CS65" s="3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</row>
    <row r="66" spans="1:153" ht="6" customHeight="1">
      <c r="A66" s="191"/>
      <c r="B66" s="222"/>
      <c r="C66" s="223"/>
      <c r="D66" s="224"/>
      <c r="E66" s="222"/>
      <c r="F66" s="223"/>
      <c r="G66" s="224"/>
      <c r="H66" s="222"/>
      <c r="I66" s="223"/>
      <c r="J66" s="224"/>
      <c r="K66" s="222"/>
      <c r="L66" s="223"/>
      <c r="M66" s="224"/>
      <c r="N66" s="234"/>
      <c r="O66" s="235"/>
      <c r="P66" s="236"/>
      <c r="Q66" s="225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7"/>
      <c r="AI66" s="205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73"/>
      <c r="BI66" s="174"/>
      <c r="BJ66" s="174"/>
      <c r="BK66" s="174"/>
      <c r="BL66" s="174"/>
      <c r="BM66" s="174"/>
      <c r="BN66" s="174"/>
      <c r="BO66" s="174"/>
      <c r="BP66" s="174"/>
      <c r="BQ66" s="174"/>
      <c r="BR66" s="174"/>
      <c r="BS66" s="174"/>
      <c r="BT66" s="174"/>
      <c r="BU66" s="174"/>
      <c r="BV66" s="174"/>
      <c r="BW66" s="175"/>
      <c r="BX66" s="185"/>
      <c r="BY66" s="186"/>
      <c r="BZ66" s="186"/>
      <c r="CA66" s="186"/>
      <c r="CB66" s="187"/>
      <c r="CC66" s="188"/>
      <c r="CD66" s="189"/>
      <c r="CF66" s="3"/>
      <c r="CG66" s="27"/>
      <c r="CH66" s="27"/>
      <c r="CI66" s="27"/>
      <c r="CJ66" s="27"/>
      <c r="CK66" s="27"/>
      <c r="CL66" s="27"/>
      <c r="CM66" s="27"/>
      <c r="CN66" s="3"/>
      <c r="CO66" s="3"/>
      <c r="CP66" s="3"/>
      <c r="CQ66" s="3"/>
      <c r="CR66" s="3"/>
      <c r="CS66" s="3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</row>
    <row r="67" spans="2:153" ht="6" customHeight="1">
      <c r="B67" s="179" t="s">
        <v>86</v>
      </c>
      <c r="C67" s="180"/>
      <c r="D67" s="181"/>
      <c r="E67" s="179" t="s">
        <v>27</v>
      </c>
      <c r="F67" s="180"/>
      <c r="G67" s="181"/>
      <c r="H67" s="179" t="s">
        <v>32</v>
      </c>
      <c r="I67" s="180"/>
      <c r="J67" s="181"/>
      <c r="K67" s="228"/>
      <c r="L67" s="229"/>
      <c r="M67" s="240"/>
      <c r="N67" s="237"/>
      <c r="O67" s="238"/>
      <c r="P67" s="239"/>
      <c r="Q67" s="155" t="str">
        <f>IF(E2=7,G8,IF(E2=6,G4,IF(E2=5,G3,IF(E2=4,"",IF(E2=3,"","")))))</f>
        <v>Joel Rubio</v>
      </c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7"/>
      <c r="AI67" s="204" t="s">
        <v>244</v>
      </c>
      <c r="AJ67" s="165"/>
      <c r="AK67" s="165"/>
      <c r="AL67" s="165"/>
      <c r="AM67" s="165"/>
      <c r="AN67" s="165" t="s">
        <v>244</v>
      </c>
      <c r="AO67" s="165"/>
      <c r="AP67" s="165"/>
      <c r="AQ67" s="165"/>
      <c r="AR67" s="165"/>
      <c r="AS67" s="165" t="s">
        <v>245</v>
      </c>
      <c r="AT67" s="165"/>
      <c r="AU67" s="165"/>
      <c r="AV67" s="165"/>
      <c r="AW67" s="165"/>
      <c r="AX67" s="165" t="s">
        <v>2</v>
      </c>
      <c r="AY67" s="165"/>
      <c r="AZ67" s="165"/>
      <c r="BA67" s="165"/>
      <c r="BB67" s="165"/>
      <c r="BC67" s="165" t="s">
        <v>2</v>
      </c>
      <c r="BD67" s="165"/>
      <c r="BE67" s="165"/>
      <c r="BF67" s="165"/>
      <c r="BG67" s="165"/>
      <c r="BH67" s="167" t="str">
        <f>IF(CC67=""," ",IF(LEFT(CC67,1)="3",Q67,Q69))</f>
        <v>Joel Rubio</v>
      </c>
      <c r="BI67" s="168"/>
      <c r="BJ67" s="168"/>
      <c r="BK67" s="168"/>
      <c r="BL67" s="168"/>
      <c r="BM67" s="168"/>
      <c r="BN67" s="168"/>
      <c r="BO67" s="168"/>
      <c r="BP67" s="168"/>
      <c r="BQ67" s="168"/>
      <c r="BR67" s="168"/>
      <c r="BS67" s="168"/>
      <c r="BT67" s="168"/>
      <c r="BU67" s="168"/>
      <c r="BV67" s="168"/>
      <c r="BW67" s="169"/>
      <c r="BX67" s="182" t="s">
        <v>235</v>
      </c>
      <c r="BY67" s="183"/>
      <c r="BZ67" s="183"/>
      <c r="CA67" s="183"/>
      <c r="CB67" s="184"/>
      <c r="CC67" s="188" t="s">
        <v>65</v>
      </c>
      <c r="CD67" s="189"/>
      <c r="CF67" s="3"/>
      <c r="CG67" s="21">
        <f>IF(BH67=G25,1,0)</f>
        <v>1</v>
      </c>
      <c r="CH67" s="21">
        <f>IF(BH67=G28,1,0)</f>
        <v>0</v>
      </c>
      <c r="CI67" s="21">
        <f>IF(BH67=G31,1,0)</f>
        <v>0</v>
      </c>
      <c r="CJ67" s="21">
        <f>IF(BH67=AS25,1,0)</f>
        <v>0</v>
      </c>
      <c r="CK67" s="21">
        <f>IF(BH67=AS28,1,0)</f>
        <v>0</v>
      </c>
      <c r="CL67" s="21">
        <f>IF(BH67=AS31,1,0)</f>
        <v>0</v>
      </c>
      <c r="CM67" s="21">
        <f>IF(BH67=AS34,1,0)</f>
        <v>0</v>
      </c>
      <c r="CN67" s="3"/>
      <c r="CO67" s="3"/>
      <c r="CP67" s="3"/>
      <c r="CQ67" s="3"/>
      <c r="CR67" s="3"/>
      <c r="CS67" s="3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</row>
    <row r="68" spans="2:153" ht="6" customHeight="1">
      <c r="B68" s="179"/>
      <c r="C68" s="180"/>
      <c r="D68" s="181"/>
      <c r="E68" s="179"/>
      <c r="F68" s="180"/>
      <c r="G68" s="181"/>
      <c r="H68" s="179"/>
      <c r="I68" s="180"/>
      <c r="J68" s="181"/>
      <c r="K68" s="231"/>
      <c r="L68" s="232"/>
      <c r="M68" s="241"/>
      <c r="N68" s="231"/>
      <c r="O68" s="232"/>
      <c r="P68" s="233"/>
      <c r="Q68" s="155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7"/>
      <c r="AI68" s="205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70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2"/>
      <c r="BX68" s="185"/>
      <c r="BY68" s="186"/>
      <c r="BZ68" s="186"/>
      <c r="CA68" s="186"/>
      <c r="CB68" s="187"/>
      <c r="CC68" s="188"/>
      <c r="CD68" s="189"/>
      <c r="CF68" s="3"/>
      <c r="CG68" s="24">
        <f>IF(CG69=G25,1,0)</f>
        <v>0</v>
      </c>
      <c r="CH68" s="24">
        <f>IF(CG69=G28,1,0)</f>
        <v>0</v>
      </c>
      <c r="CI68" s="24">
        <f>IF(CG69=G31,1,0)</f>
        <v>0</v>
      </c>
      <c r="CJ68" s="24">
        <f>IF(CG69=AS25,1,0)</f>
        <v>0</v>
      </c>
      <c r="CK68" s="24">
        <f>IF(CG69=AS28,1,0)</f>
        <v>1</v>
      </c>
      <c r="CL68" s="24">
        <f>IF(CG69=AS31,1,0)</f>
        <v>0</v>
      </c>
      <c r="CM68" s="24">
        <f>IF(CG69=AS34,1,0)</f>
        <v>0</v>
      </c>
      <c r="CN68" s="3"/>
      <c r="CO68" s="3"/>
      <c r="CP68" s="3"/>
      <c r="CQ68" s="3"/>
      <c r="CR68" s="3"/>
      <c r="CS68" s="3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</row>
    <row r="69" spans="1:153" ht="6" customHeight="1">
      <c r="A69" s="190" t="s">
        <v>54</v>
      </c>
      <c r="B69" s="192" t="s">
        <v>48</v>
      </c>
      <c r="C69" s="193"/>
      <c r="D69" s="194"/>
      <c r="E69" s="192" t="s">
        <v>48</v>
      </c>
      <c r="F69" s="193"/>
      <c r="G69" s="194"/>
      <c r="H69" s="192" t="s">
        <v>46</v>
      </c>
      <c r="I69" s="193"/>
      <c r="J69" s="194"/>
      <c r="K69" s="231"/>
      <c r="L69" s="232"/>
      <c r="M69" s="241"/>
      <c r="N69" s="231"/>
      <c r="O69" s="232"/>
      <c r="P69" s="233"/>
      <c r="Q69" s="198" t="str">
        <f>IF(E2=7,G9,IF(E2=6,G6,IF(E2=5,G7,IF(E2=4,"",IF(E2=3,"","")))))</f>
        <v>Francesc Carrera</v>
      </c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200"/>
      <c r="AI69" s="205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70"/>
      <c r="BI69" s="171"/>
      <c r="BJ69" s="171"/>
      <c r="BK69" s="171"/>
      <c r="BL69" s="171"/>
      <c r="BM69" s="171"/>
      <c r="BN69" s="171"/>
      <c r="BO69" s="171"/>
      <c r="BP69" s="171"/>
      <c r="BQ69" s="171"/>
      <c r="BR69" s="171"/>
      <c r="BS69" s="171"/>
      <c r="BT69" s="171"/>
      <c r="BU69" s="171"/>
      <c r="BV69" s="171"/>
      <c r="BW69" s="172"/>
      <c r="BX69" s="185"/>
      <c r="BY69" s="186"/>
      <c r="BZ69" s="186"/>
      <c r="CA69" s="186"/>
      <c r="CB69" s="187"/>
      <c r="CC69" s="188"/>
      <c r="CD69" s="189"/>
      <c r="CF69" s="3"/>
      <c r="CG69" s="25" t="str">
        <f>IF(CC67=""," ",IF(LEFT(CC67,1)="3",Q69,Q67))</f>
        <v>Francesc Carrera</v>
      </c>
      <c r="CH69" s="26"/>
      <c r="CI69" s="26"/>
      <c r="CJ69" s="26"/>
      <c r="CK69" s="27"/>
      <c r="CL69" s="27"/>
      <c r="CM69" s="27"/>
      <c r="CN69" s="3"/>
      <c r="CO69" s="3"/>
      <c r="CP69" s="3"/>
      <c r="CQ69" s="3"/>
      <c r="CR69" s="3"/>
      <c r="CS69" s="3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</row>
    <row r="70" spans="1:153" ht="6" customHeight="1">
      <c r="A70" s="191"/>
      <c r="B70" s="195"/>
      <c r="C70" s="196"/>
      <c r="D70" s="197"/>
      <c r="E70" s="195"/>
      <c r="F70" s="196"/>
      <c r="G70" s="197"/>
      <c r="H70" s="195"/>
      <c r="I70" s="196"/>
      <c r="J70" s="197"/>
      <c r="K70" s="234"/>
      <c r="L70" s="235"/>
      <c r="M70" s="242"/>
      <c r="N70" s="234"/>
      <c r="O70" s="235"/>
      <c r="P70" s="236"/>
      <c r="Q70" s="201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3"/>
      <c r="AI70" s="211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173"/>
      <c r="BI70" s="174"/>
      <c r="BJ70" s="174"/>
      <c r="BK70" s="174"/>
      <c r="BL70" s="174"/>
      <c r="BM70" s="174"/>
      <c r="BN70" s="174"/>
      <c r="BO70" s="174"/>
      <c r="BP70" s="174"/>
      <c r="BQ70" s="174"/>
      <c r="BR70" s="174"/>
      <c r="BS70" s="174"/>
      <c r="BT70" s="174"/>
      <c r="BU70" s="174"/>
      <c r="BV70" s="174"/>
      <c r="BW70" s="175"/>
      <c r="BX70" s="185"/>
      <c r="BY70" s="186"/>
      <c r="BZ70" s="186"/>
      <c r="CA70" s="186"/>
      <c r="CB70" s="187"/>
      <c r="CC70" s="188"/>
      <c r="CD70" s="189"/>
      <c r="CF70" s="3"/>
      <c r="CG70" s="27"/>
      <c r="CH70" s="27"/>
      <c r="CI70" s="27"/>
      <c r="CJ70" s="27"/>
      <c r="CK70" s="27"/>
      <c r="CL70" s="27"/>
      <c r="CM70" s="27"/>
      <c r="CN70" s="3"/>
      <c r="CO70" s="3"/>
      <c r="CP70" s="3"/>
      <c r="CQ70" s="3"/>
      <c r="CR70" s="3"/>
      <c r="CS70" s="3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</row>
    <row r="71" spans="1:153" ht="6" customHeight="1">
      <c r="A71" s="28"/>
      <c r="B71" s="179" t="s">
        <v>24</v>
      </c>
      <c r="C71" s="180"/>
      <c r="D71" s="181"/>
      <c r="E71" s="179" t="s">
        <v>33</v>
      </c>
      <c r="F71" s="180"/>
      <c r="G71" s="181"/>
      <c r="H71" s="179" t="s">
        <v>27</v>
      </c>
      <c r="I71" s="180"/>
      <c r="J71" s="181"/>
      <c r="K71" s="237"/>
      <c r="L71" s="238"/>
      <c r="M71" s="243"/>
      <c r="N71" s="237"/>
      <c r="O71" s="238"/>
      <c r="P71" s="239"/>
      <c r="Q71" s="155" t="str">
        <f>IF(E2=7,G3,IF(E2=6,G7,IF(E2=5,G4,IF(E2=4,"",IF(E2=3,"","")))))</f>
        <v>Oriol Vinyes</v>
      </c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7"/>
      <c r="AI71" s="209" t="s">
        <v>234</v>
      </c>
      <c r="AJ71" s="210"/>
      <c r="AK71" s="210"/>
      <c r="AL71" s="210"/>
      <c r="AM71" s="210"/>
      <c r="AN71" s="210" t="s">
        <v>234</v>
      </c>
      <c r="AO71" s="210"/>
      <c r="AP71" s="210"/>
      <c r="AQ71" s="210"/>
      <c r="AR71" s="210"/>
      <c r="AS71" s="210" t="s">
        <v>234</v>
      </c>
      <c r="AT71" s="210"/>
      <c r="AU71" s="210"/>
      <c r="AV71" s="210"/>
      <c r="AW71" s="210"/>
      <c r="AX71" s="210" t="s">
        <v>2</v>
      </c>
      <c r="AY71" s="210"/>
      <c r="AZ71" s="210"/>
      <c r="BA71" s="210"/>
      <c r="BB71" s="210"/>
      <c r="BC71" s="210" t="s">
        <v>2</v>
      </c>
      <c r="BD71" s="210"/>
      <c r="BE71" s="210"/>
      <c r="BF71" s="210"/>
      <c r="BG71" s="210"/>
      <c r="BH71" s="213" t="str">
        <f>IF(CC71=""," ",IF(LEFT(CC71,1)="3",Q71,Q73))</f>
        <v>Oriol Vinyes</v>
      </c>
      <c r="BI71" s="214"/>
      <c r="BJ71" s="214"/>
      <c r="BK71" s="214"/>
      <c r="BL71" s="214"/>
      <c r="BM71" s="214"/>
      <c r="BN71" s="214"/>
      <c r="BO71" s="214"/>
      <c r="BP71" s="214"/>
      <c r="BQ71" s="214"/>
      <c r="BR71" s="214"/>
      <c r="BS71" s="214"/>
      <c r="BT71" s="214"/>
      <c r="BU71" s="214"/>
      <c r="BV71" s="214"/>
      <c r="BW71" s="215"/>
      <c r="BX71" s="244" t="s">
        <v>235</v>
      </c>
      <c r="BY71" s="217"/>
      <c r="BZ71" s="217"/>
      <c r="CA71" s="217"/>
      <c r="CB71" s="218"/>
      <c r="CC71" s="188" t="s">
        <v>65</v>
      </c>
      <c r="CD71" s="189"/>
      <c r="CF71" s="3"/>
      <c r="CG71" s="21">
        <f>IF(BH71=G25,1,0)</f>
        <v>0</v>
      </c>
      <c r="CH71" s="21">
        <f>IF(BH71=G28,1,0)</f>
        <v>1</v>
      </c>
      <c r="CI71" s="21">
        <f>IF(BH71=G31,1,0)</f>
        <v>0</v>
      </c>
      <c r="CJ71" s="21">
        <f>IF(BH71=AS25,1,0)</f>
        <v>0</v>
      </c>
      <c r="CK71" s="21">
        <f>IF(BH71=AS28,1,0)</f>
        <v>0</v>
      </c>
      <c r="CL71" s="21">
        <f>IF(BH71=AS31,1,0)</f>
        <v>0</v>
      </c>
      <c r="CM71" s="21">
        <f>IF(BH71=AS34,1,0)</f>
        <v>0</v>
      </c>
      <c r="CN71" s="3"/>
      <c r="CO71" s="3"/>
      <c r="CP71" s="3"/>
      <c r="CQ71" s="3"/>
      <c r="CR71" s="3"/>
      <c r="CS71" s="3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</row>
    <row r="72" spans="2:153" ht="6" customHeight="1">
      <c r="B72" s="179"/>
      <c r="C72" s="180"/>
      <c r="D72" s="181"/>
      <c r="E72" s="179"/>
      <c r="F72" s="180"/>
      <c r="G72" s="181"/>
      <c r="H72" s="179"/>
      <c r="I72" s="180"/>
      <c r="J72" s="181"/>
      <c r="K72" s="231"/>
      <c r="L72" s="232"/>
      <c r="M72" s="241"/>
      <c r="N72" s="231"/>
      <c r="O72" s="232"/>
      <c r="P72" s="233"/>
      <c r="Q72" s="155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7"/>
      <c r="AI72" s="205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70"/>
      <c r="BI72" s="171"/>
      <c r="BJ72" s="171"/>
      <c r="BK72" s="171"/>
      <c r="BL72" s="171"/>
      <c r="BM72" s="171"/>
      <c r="BN72" s="171"/>
      <c r="BO72" s="171"/>
      <c r="BP72" s="171"/>
      <c r="BQ72" s="171"/>
      <c r="BR72" s="171"/>
      <c r="BS72" s="171"/>
      <c r="BT72" s="171"/>
      <c r="BU72" s="171"/>
      <c r="BV72" s="171"/>
      <c r="BW72" s="172"/>
      <c r="BX72" s="185"/>
      <c r="BY72" s="186"/>
      <c r="BZ72" s="186"/>
      <c r="CA72" s="186"/>
      <c r="CB72" s="187"/>
      <c r="CC72" s="188"/>
      <c r="CD72" s="189"/>
      <c r="CF72" s="3"/>
      <c r="CG72" s="24">
        <f>IF(CG73=G25,1,0)</f>
        <v>0</v>
      </c>
      <c r="CH72" s="24">
        <f>IF(CG73=G28,1,0)</f>
        <v>0</v>
      </c>
      <c r="CI72" s="24">
        <f>IF(CG73=G31,1,0)</f>
        <v>0</v>
      </c>
      <c r="CJ72" s="24">
        <f>IF(CG73=AS25,1,0)</f>
        <v>1</v>
      </c>
      <c r="CK72" s="24">
        <f>IF(CG73=AS28,1,0)</f>
        <v>0</v>
      </c>
      <c r="CL72" s="24">
        <f>IF(CG73=AS31,1,0)</f>
        <v>0</v>
      </c>
      <c r="CM72" s="24">
        <f>IF(CG73=AS34,1,0)</f>
        <v>0</v>
      </c>
      <c r="CN72" s="3"/>
      <c r="CO72" s="3"/>
      <c r="CP72" s="3"/>
      <c r="CQ72" s="3"/>
      <c r="CR72" s="3"/>
      <c r="CS72" s="3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</row>
    <row r="73" spans="1:153" ht="6" customHeight="1">
      <c r="A73" s="190" t="s">
        <v>54</v>
      </c>
      <c r="B73" s="192" t="s">
        <v>49</v>
      </c>
      <c r="C73" s="193"/>
      <c r="D73" s="194"/>
      <c r="E73" s="192" t="s">
        <v>46</v>
      </c>
      <c r="F73" s="193"/>
      <c r="G73" s="194"/>
      <c r="H73" s="192" t="s">
        <v>51</v>
      </c>
      <c r="I73" s="193"/>
      <c r="J73" s="194"/>
      <c r="K73" s="231"/>
      <c r="L73" s="232"/>
      <c r="M73" s="241"/>
      <c r="N73" s="231"/>
      <c r="O73" s="232"/>
      <c r="P73" s="233"/>
      <c r="Q73" s="198" t="str">
        <f>IF(E2=7,G5,IF(E2=6,G8,IF(E2=5,G6,IF(E2=4,"",IF(E2=3,"","")))))</f>
        <v>Genís Ezquerra</v>
      </c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200"/>
      <c r="AI73" s="205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70"/>
      <c r="BI73" s="171"/>
      <c r="BJ73" s="171"/>
      <c r="BK73" s="171"/>
      <c r="BL73" s="171"/>
      <c r="BM73" s="171"/>
      <c r="BN73" s="171"/>
      <c r="BO73" s="171"/>
      <c r="BP73" s="171"/>
      <c r="BQ73" s="171"/>
      <c r="BR73" s="171"/>
      <c r="BS73" s="171"/>
      <c r="BT73" s="171"/>
      <c r="BU73" s="171"/>
      <c r="BV73" s="171"/>
      <c r="BW73" s="172"/>
      <c r="BX73" s="185"/>
      <c r="BY73" s="186"/>
      <c r="BZ73" s="186"/>
      <c r="CA73" s="186"/>
      <c r="CB73" s="187"/>
      <c r="CC73" s="188"/>
      <c r="CD73" s="189"/>
      <c r="CF73" s="3"/>
      <c r="CG73" s="25" t="str">
        <f>IF(CC71=""," ",IF(LEFT(CC71,1)="3",Q73,Q71))</f>
        <v>Genís Ezquerra</v>
      </c>
      <c r="CH73" s="26"/>
      <c r="CI73" s="26"/>
      <c r="CJ73" s="26"/>
      <c r="CK73" s="27"/>
      <c r="CL73" s="27"/>
      <c r="CM73" s="27"/>
      <c r="CN73" s="3"/>
      <c r="CO73" s="3"/>
      <c r="CP73" s="3"/>
      <c r="CQ73" s="3"/>
      <c r="CR73" s="3"/>
      <c r="CS73" s="3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</row>
    <row r="74" spans="1:153" ht="6" customHeight="1">
      <c r="A74" s="191"/>
      <c r="B74" s="195"/>
      <c r="C74" s="196"/>
      <c r="D74" s="197"/>
      <c r="E74" s="195"/>
      <c r="F74" s="196"/>
      <c r="G74" s="197"/>
      <c r="H74" s="195"/>
      <c r="I74" s="196"/>
      <c r="J74" s="197"/>
      <c r="K74" s="234"/>
      <c r="L74" s="235"/>
      <c r="M74" s="242"/>
      <c r="N74" s="234"/>
      <c r="O74" s="235"/>
      <c r="P74" s="236"/>
      <c r="Q74" s="201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3"/>
      <c r="AI74" s="211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173"/>
      <c r="BI74" s="174"/>
      <c r="BJ74" s="174"/>
      <c r="BK74" s="174"/>
      <c r="BL74" s="174"/>
      <c r="BM74" s="174"/>
      <c r="BN74" s="174"/>
      <c r="BO74" s="174"/>
      <c r="BP74" s="174"/>
      <c r="BQ74" s="174"/>
      <c r="BR74" s="174"/>
      <c r="BS74" s="174"/>
      <c r="BT74" s="174"/>
      <c r="BU74" s="174"/>
      <c r="BV74" s="174"/>
      <c r="BW74" s="175"/>
      <c r="BX74" s="219"/>
      <c r="BY74" s="220"/>
      <c r="BZ74" s="220"/>
      <c r="CA74" s="220"/>
      <c r="CB74" s="221"/>
      <c r="CC74" s="188"/>
      <c r="CD74" s="189"/>
      <c r="CF74" s="3"/>
      <c r="CG74" s="27"/>
      <c r="CH74" s="27"/>
      <c r="CI74" s="27"/>
      <c r="CJ74" s="27"/>
      <c r="CK74" s="27"/>
      <c r="CL74" s="27"/>
      <c r="CM74" s="27"/>
      <c r="CN74" s="3"/>
      <c r="CO74" s="3"/>
      <c r="CP74" s="3"/>
      <c r="CQ74" s="3"/>
      <c r="CR74" s="3"/>
      <c r="CS74" s="3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</row>
    <row r="75" spans="2:153" ht="6" customHeight="1">
      <c r="B75" s="179" t="s">
        <v>27</v>
      </c>
      <c r="C75" s="180"/>
      <c r="D75" s="181"/>
      <c r="E75" s="179" t="s">
        <v>24</v>
      </c>
      <c r="F75" s="180"/>
      <c r="G75" s="181"/>
      <c r="H75" s="179" t="s">
        <v>21</v>
      </c>
      <c r="I75" s="180"/>
      <c r="J75" s="181"/>
      <c r="K75" s="237"/>
      <c r="L75" s="238"/>
      <c r="M75" s="243"/>
      <c r="N75" s="237"/>
      <c r="O75" s="238"/>
      <c r="P75" s="239"/>
      <c r="Q75" s="155" t="str">
        <f>IF(E2=7,G4,IF(E2=6,G3,IF(E2=5,G5,IF(E2=4,"",IF(E2=3,"","")))))</f>
        <v>Joan Carné</v>
      </c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7"/>
      <c r="AI75" s="209" t="s">
        <v>254</v>
      </c>
      <c r="AJ75" s="210"/>
      <c r="AK75" s="210"/>
      <c r="AL75" s="210"/>
      <c r="AM75" s="210"/>
      <c r="AN75" s="210" t="s">
        <v>238</v>
      </c>
      <c r="AO75" s="210"/>
      <c r="AP75" s="210"/>
      <c r="AQ75" s="210"/>
      <c r="AR75" s="210"/>
      <c r="AS75" s="210" t="s">
        <v>256</v>
      </c>
      <c r="AT75" s="210"/>
      <c r="AU75" s="210"/>
      <c r="AV75" s="210"/>
      <c r="AW75" s="210"/>
      <c r="AX75" s="210" t="s">
        <v>257</v>
      </c>
      <c r="AY75" s="210"/>
      <c r="AZ75" s="210"/>
      <c r="BA75" s="210"/>
      <c r="BB75" s="210"/>
      <c r="BC75" s="210" t="s">
        <v>2</v>
      </c>
      <c r="BD75" s="210"/>
      <c r="BE75" s="210"/>
      <c r="BF75" s="210"/>
      <c r="BG75" s="210"/>
      <c r="BH75" s="213" t="str">
        <f>IF(CC75=""," ",IF(LEFT(CC75,1)="3",Q75,Q77))</f>
        <v>Francesc Carrera</v>
      </c>
      <c r="BI75" s="214"/>
      <c r="BJ75" s="214"/>
      <c r="BK75" s="214"/>
      <c r="BL75" s="214"/>
      <c r="BM75" s="214"/>
      <c r="BN75" s="214"/>
      <c r="BO75" s="214"/>
      <c r="BP75" s="214"/>
      <c r="BQ75" s="214"/>
      <c r="BR75" s="214"/>
      <c r="BS75" s="214"/>
      <c r="BT75" s="214"/>
      <c r="BU75" s="214"/>
      <c r="BV75" s="214"/>
      <c r="BW75" s="215"/>
      <c r="BX75" s="216" t="s">
        <v>258</v>
      </c>
      <c r="BY75" s="217"/>
      <c r="BZ75" s="217"/>
      <c r="CA75" s="217"/>
      <c r="CB75" s="218"/>
      <c r="CC75" s="188" t="s">
        <v>76</v>
      </c>
      <c r="CD75" s="189"/>
      <c r="CF75" s="3"/>
      <c r="CG75" s="21">
        <f>IF(BH75=G25,1,0)</f>
        <v>0</v>
      </c>
      <c r="CH75" s="21">
        <f>IF(BH75=G28,1,0)</f>
        <v>0</v>
      </c>
      <c r="CI75" s="21">
        <f>IF(BH75=G31,1,0)</f>
        <v>0</v>
      </c>
      <c r="CJ75" s="21">
        <f>IF(BH75=AS25,1,0)</f>
        <v>0</v>
      </c>
      <c r="CK75" s="21">
        <f>IF(BH75=AS28,1,0)</f>
        <v>1</v>
      </c>
      <c r="CL75" s="21">
        <f>IF(BH75=AS31,1,0)</f>
        <v>0</v>
      </c>
      <c r="CM75" s="21">
        <f>IF(BH75=AS34,1,0)</f>
        <v>0</v>
      </c>
      <c r="CN75" s="3"/>
      <c r="CO75" s="3"/>
      <c r="CP75" s="3"/>
      <c r="CQ75" s="3"/>
      <c r="CR75" s="3"/>
      <c r="CS75" s="3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</row>
    <row r="76" spans="2:153" ht="6" customHeight="1">
      <c r="B76" s="179"/>
      <c r="C76" s="180"/>
      <c r="D76" s="181"/>
      <c r="E76" s="179"/>
      <c r="F76" s="180"/>
      <c r="G76" s="181"/>
      <c r="H76" s="179"/>
      <c r="I76" s="180"/>
      <c r="J76" s="181"/>
      <c r="K76" s="231"/>
      <c r="L76" s="232"/>
      <c r="M76" s="241"/>
      <c r="N76" s="231"/>
      <c r="O76" s="232"/>
      <c r="P76" s="233"/>
      <c r="Q76" s="155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7"/>
      <c r="AI76" s="205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70"/>
      <c r="BI76" s="171"/>
      <c r="BJ76" s="171"/>
      <c r="BK76" s="171"/>
      <c r="BL76" s="171"/>
      <c r="BM76" s="171"/>
      <c r="BN76" s="171"/>
      <c r="BO76" s="171"/>
      <c r="BP76" s="171"/>
      <c r="BQ76" s="171"/>
      <c r="BR76" s="171"/>
      <c r="BS76" s="171"/>
      <c r="BT76" s="171"/>
      <c r="BU76" s="171"/>
      <c r="BV76" s="171"/>
      <c r="BW76" s="172"/>
      <c r="BX76" s="185"/>
      <c r="BY76" s="186"/>
      <c r="BZ76" s="186"/>
      <c r="CA76" s="186"/>
      <c r="CB76" s="187"/>
      <c r="CC76" s="188"/>
      <c r="CD76" s="189"/>
      <c r="CF76" s="3"/>
      <c r="CG76" s="24">
        <f>IF(CG77=G25,1,0)</f>
        <v>0</v>
      </c>
      <c r="CH76" s="24">
        <f>IF(CG77=G28,1,0)</f>
        <v>0</v>
      </c>
      <c r="CI76" s="24">
        <f>IF(CG77=G31,1,0)</f>
        <v>1</v>
      </c>
      <c r="CJ76" s="24">
        <f>IF(CG77=AS25,1,0)</f>
        <v>0</v>
      </c>
      <c r="CK76" s="24">
        <f>IF(CG77=AS28,1,0)</f>
        <v>0</v>
      </c>
      <c r="CL76" s="24">
        <f>IF(CG77=AS31,1,0)</f>
        <v>0</v>
      </c>
      <c r="CM76" s="24">
        <f>IF(CG77=AS34,1,0)</f>
        <v>0</v>
      </c>
      <c r="CN76" s="3"/>
      <c r="CO76" s="3"/>
      <c r="CP76" s="3"/>
      <c r="CQ76" s="3"/>
      <c r="CR76" s="3"/>
      <c r="CS76" s="3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</row>
    <row r="77" spans="1:153" ht="6" customHeight="1">
      <c r="A77" s="190" t="s">
        <v>54</v>
      </c>
      <c r="B77" s="192" t="s">
        <v>47</v>
      </c>
      <c r="C77" s="193"/>
      <c r="D77" s="194"/>
      <c r="E77" s="192" t="s">
        <v>49</v>
      </c>
      <c r="F77" s="193"/>
      <c r="G77" s="194"/>
      <c r="H77" s="192" t="s">
        <v>48</v>
      </c>
      <c r="I77" s="193"/>
      <c r="J77" s="194"/>
      <c r="K77" s="231"/>
      <c r="L77" s="232"/>
      <c r="M77" s="241"/>
      <c r="N77" s="231"/>
      <c r="O77" s="232"/>
      <c r="P77" s="233"/>
      <c r="Q77" s="198" t="str">
        <f>IF(E2=7,G6,IF(E2=6,G5,IF(E2=5,G7,IF(E2=4,"",IF(E2=3,"","")))))</f>
        <v>Francesc Carrera</v>
      </c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200"/>
      <c r="AI77" s="205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70"/>
      <c r="BI77" s="171"/>
      <c r="BJ77" s="171"/>
      <c r="BK77" s="171"/>
      <c r="BL77" s="171"/>
      <c r="BM77" s="171"/>
      <c r="BN77" s="171"/>
      <c r="BO77" s="171"/>
      <c r="BP77" s="171"/>
      <c r="BQ77" s="171"/>
      <c r="BR77" s="171"/>
      <c r="BS77" s="171"/>
      <c r="BT77" s="171"/>
      <c r="BU77" s="171"/>
      <c r="BV77" s="171"/>
      <c r="BW77" s="172"/>
      <c r="BX77" s="185"/>
      <c r="BY77" s="186"/>
      <c r="BZ77" s="186"/>
      <c r="CA77" s="186"/>
      <c r="CB77" s="187"/>
      <c r="CC77" s="188"/>
      <c r="CD77" s="189"/>
      <c r="CF77" s="3"/>
      <c r="CG77" s="25" t="str">
        <f>IF(CC75=""," ",IF(LEFT(CC75,1)="3",Q77,Q75))</f>
        <v>Joan Carné</v>
      </c>
      <c r="CH77" s="26"/>
      <c r="CI77" s="26"/>
      <c r="CJ77" s="26"/>
      <c r="CK77" s="27"/>
      <c r="CL77" s="27"/>
      <c r="CM77" s="27"/>
      <c r="CN77" s="3"/>
      <c r="CO77" s="3"/>
      <c r="CP77" s="3"/>
      <c r="CQ77" s="3"/>
      <c r="CR77" s="3"/>
      <c r="CS77" s="3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</row>
    <row r="78" spans="1:153" ht="6" customHeight="1">
      <c r="A78" s="191"/>
      <c r="B78" s="195"/>
      <c r="C78" s="196"/>
      <c r="D78" s="197"/>
      <c r="E78" s="195"/>
      <c r="F78" s="196"/>
      <c r="G78" s="197"/>
      <c r="H78" s="195"/>
      <c r="I78" s="196"/>
      <c r="J78" s="197"/>
      <c r="K78" s="234"/>
      <c r="L78" s="235"/>
      <c r="M78" s="242"/>
      <c r="N78" s="234"/>
      <c r="O78" s="235"/>
      <c r="P78" s="236"/>
      <c r="Q78" s="201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3"/>
      <c r="AI78" s="211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173"/>
      <c r="BI78" s="174"/>
      <c r="BJ78" s="174"/>
      <c r="BK78" s="174"/>
      <c r="BL78" s="174"/>
      <c r="BM78" s="174"/>
      <c r="BN78" s="174"/>
      <c r="BO78" s="174"/>
      <c r="BP78" s="174"/>
      <c r="BQ78" s="174"/>
      <c r="BR78" s="174"/>
      <c r="BS78" s="174"/>
      <c r="BT78" s="174"/>
      <c r="BU78" s="174"/>
      <c r="BV78" s="174"/>
      <c r="BW78" s="175"/>
      <c r="BX78" s="219"/>
      <c r="BY78" s="220"/>
      <c r="BZ78" s="220"/>
      <c r="CA78" s="220"/>
      <c r="CB78" s="221"/>
      <c r="CC78" s="188"/>
      <c r="CD78" s="189"/>
      <c r="CF78" s="3"/>
      <c r="CG78" s="27"/>
      <c r="CH78" s="27"/>
      <c r="CI78" s="27"/>
      <c r="CJ78" s="27"/>
      <c r="CK78" s="27"/>
      <c r="CL78" s="27"/>
      <c r="CM78" s="27"/>
      <c r="CN78" s="3"/>
      <c r="CO78" s="3"/>
      <c r="CP78" s="3"/>
      <c r="CQ78" s="3"/>
      <c r="CR78" s="3"/>
      <c r="CS78" s="3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</row>
    <row r="79" spans="2:153" ht="6" customHeight="1">
      <c r="B79" s="179" t="s">
        <v>87</v>
      </c>
      <c r="C79" s="180"/>
      <c r="D79" s="181"/>
      <c r="E79" s="179" t="s">
        <v>34</v>
      </c>
      <c r="F79" s="180"/>
      <c r="G79" s="181"/>
      <c r="H79" s="179" t="s">
        <v>28</v>
      </c>
      <c r="I79" s="180"/>
      <c r="J79" s="181"/>
      <c r="K79" s="237"/>
      <c r="L79" s="238"/>
      <c r="M79" s="243"/>
      <c r="N79" s="237"/>
      <c r="O79" s="238"/>
      <c r="P79" s="239"/>
      <c r="Q79" s="155" t="str">
        <f>IF(E2=7,G7,IF(E2=6,G6,IF(E2=5,G3,IF(E2=4,"",IF(E2=3,"","")))))</f>
        <v>Joel Rubio</v>
      </c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7"/>
      <c r="AI79" s="209" t="s">
        <v>252</v>
      </c>
      <c r="AJ79" s="210"/>
      <c r="AK79" s="210"/>
      <c r="AL79" s="210"/>
      <c r="AM79" s="210"/>
      <c r="AN79" s="210" t="s">
        <v>252</v>
      </c>
      <c r="AO79" s="210"/>
      <c r="AP79" s="210"/>
      <c r="AQ79" s="210"/>
      <c r="AR79" s="210"/>
      <c r="AS79" s="210" t="s">
        <v>239</v>
      </c>
      <c r="AT79" s="210"/>
      <c r="AU79" s="210"/>
      <c r="AV79" s="210"/>
      <c r="AW79" s="210"/>
      <c r="AX79" s="210" t="s">
        <v>2</v>
      </c>
      <c r="AY79" s="210"/>
      <c r="AZ79" s="210"/>
      <c r="BA79" s="210"/>
      <c r="BB79" s="210"/>
      <c r="BC79" s="210" t="s">
        <v>2</v>
      </c>
      <c r="BD79" s="210"/>
      <c r="BE79" s="210"/>
      <c r="BF79" s="210"/>
      <c r="BG79" s="210"/>
      <c r="BH79" s="170" t="str">
        <f>IF(CC79=""," ",IF(LEFT(CC79,1)="3",Q79,Q81))</f>
        <v>Joel Rubio</v>
      </c>
      <c r="BI79" s="171"/>
      <c r="BJ79" s="171"/>
      <c r="BK79" s="171"/>
      <c r="BL79" s="171"/>
      <c r="BM79" s="171"/>
      <c r="BN79" s="171"/>
      <c r="BO79" s="171"/>
      <c r="BP79" s="171"/>
      <c r="BQ79" s="171"/>
      <c r="BR79" s="171"/>
      <c r="BS79" s="171"/>
      <c r="BT79" s="171"/>
      <c r="BU79" s="171"/>
      <c r="BV79" s="171"/>
      <c r="BW79" s="172"/>
      <c r="BX79" s="185" t="s">
        <v>259</v>
      </c>
      <c r="BY79" s="186"/>
      <c r="BZ79" s="186"/>
      <c r="CA79" s="186"/>
      <c r="CB79" s="187"/>
      <c r="CC79" s="188" t="s">
        <v>65</v>
      </c>
      <c r="CD79" s="189"/>
      <c r="CF79" s="3"/>
      <c r="CG79" s="21">
        <f>IF(BH79=G25,1,0)</f>
        <v>1</v>
      </c>
      <c r="CH79" s="21">
        <f>IF(BH79=G28,1,0)</f>
        <v>0</v>
      </c>
      <c r="CI79" s="21">
        <f>IF(BH79=G31,1,0)</f>
        <v>0</v>
      </c>
      <c r="CJ79" s="21">
        <f>IF(BH79=AS25,1,0)</f>
        <v>0</v>
      </c>
      <c r="CK79" s="21">
        <f>IF(BH79=AS28,1,0)</f>
        <v>0</v>
      </c>
      <c r="CL79" s="21">
        <f>IF(BH79=AS31,1,0)</f>
        <v>0</v>
      </c>
      <c r="CM79" s="21">
        <f>IF(BH79=AS34,1,0)</f>
        <v>0</v>
      </c>
      <c r="CN79" s="3"/>
      <c r="CO79" s="3"/>
      <c r="CP79" s="3"/>
      <c r="CQ79" s="3"/>
      <c r="CR79" s="3"/>
      <c r="CS79" s="3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</row>
    <row r="80" spans="2:153" ht="6" customHeight="1">
      <c r="B80" s="179"/>
      <c r="C80" s="180"/>
      <c r="D80" s="181"/>
      <c r="E80" s="179"/>
      <c r="F80" s="180"/>
      <c r="G80" s="181"/>
      <c r="H80" s="179"/>
      <c r="I80" s="180"/>
      <c r="J80" s="181"/>
      <c r="K80" s="231"/>
      <c r="L80" s="232"/>
      <c r="M80" s="241"/>
      <c r="N80" s="231"/>
      <c r="O80" s="232"/>
      <c r="P80" s="233"/>
      <c r="Q80" s="155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7"/>
      <c r="AI80" s="205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70"/>
      <c r="BI80" s="171"/>
      <c r="BJ80" s="171"/>
      <c r="BK80" s="171"/>
      <c r="BL80" s="171"/>
      <c r="BM80" s="171"/>
      <c r="BN80" s="171"/>
      <c r="BO80" s="171"/>
      <c r="BP80" s="171"/>
      <c r="BQ80" s="171"/>
      <c r="BR80" s="171"/>
      <c r="BS80" s="171"/>
      <c r="BT80" s="171"/>
      <c r="BU80" s="171"/>
      <c r="BV80" s="171"/>
      <c r="BW80" s="172"/>
      <c r="BX80" s="185"/>
      <c r="BY80" s="186"/>
      <c r="BZ80" s="186"/>
      <c r="CA80" s="186"/>
      <c r="CB80" s="187"/>
      <c r="CC80" s="188"/>
      <c r="CD80" s="189"/>
      <c r="CF80" s="3"/>
      <c r="CG80" s="24">
        <f>IF(CG81=G25,1,0)</f>
        <v>0</v>
      </c>
      <c r="CH80" s="24">
        <f>IF(CG81=G28,1,0)</f>
        <v>1</v>
      </c>
      <c r="CI80" s="24">
        <f>IF(CG81=G31,1,0)</f>
        <v>0</v>
      </c>
      <c r="CJ80" s="24">
        <f>IF(CG81=AS25,1,0)</f>
        <v>0</v>
      </c>
      <c r="CK80" s="24">
        <f>IF(CG81=AS28,1,0)</f>
        <v>0</v>
      </c>
      <c r="CL80" s="24">
        <f>IF(CG81=AS31,1,0)</f>
        <v>0</v>
      </c>
      <c r="CM80" s="24">
        <f>IF(CG81=AS34,1,0)</f>
        <v>0</v>
      </c>
      <c r="CN80" s="3"/>
      <c r="CO80" s="3"/>
      <c r="CP80" s="3"/>
      <c r="CQ80" s="3"/>
      <c r="CR80" s="3"/>
      <c r="CS80" s="3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</row>
    <row r="81" spans="1:153" ht="6" customHeight="1">
      <c r="A81" s="190" t="s">
        <v>54</v>
      </c>
      <c r="B81" s="192" t="s">
        <v>50</v>
      </c>
      <c r="C81" s="193"/>
      <c r="D81" s="194"/>
      <c r="E81" s="192" t="s">
        <v>47</v>
      </c>
      <c r="F81" s="193"/>
      <c r="G81" s="194"/>
      <c r="H81" s="192" t="s">
        <v>47</v>
      </c>
      <c r="I81" s="193"/>
      <c r="J81" s="194"/>
      <c r="K81" s="231"/>
      <c r="L81" s="232"/>
      <c r="M81" s="241"/>
      <c r="N81" s="231"/>
      <c r="O81" s="232"/>
      <c r="P81" s="233"/>
      <c r="Q81" s="198" t="str">
        <f>IF(E2=7,G9,IF(E2=6,G8,IF(E2=5,G4,IF(E2=4,"",IF(E2=3,"","")))))</f>
        <v>Oriol Vinyes</v>
      </c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200"/>
      <c r="AI81" s="205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70"/>
      <c r="BI81" s="171"/>
      <c r="BJ81" s="171"/>
      <c r="BK81" s="171"/>
      <c r="BL81" s="171"/>
      <c r="BM81" s="171"/>
      <c r="BN81" s="171"/>
      <c r="BO81" s="171"/>
      <c r="BP81" s="171"/>
      <c r="BQ81" s="171"/>
      <c r="BR81" s="171"/>
      <c r="BS81" s="171"/>
      <c r="BT81" s="171"/>
      <c r="BU81" s="171"/>
      <c r="BV81" s="171"/>
      <c r="BW81" s="172"/>
      <c r="BX81" s="185"/>
      <c r="BY81" s="186"/>
      <c r="BZ81" s="186"/>
      <c r="CA81" s="186"/>
      <c r="CB81" s="187"/>
      <c r="CC81" s="188"/>
      <c r="CD81" s="189"/>
      <c r="CF81" s="3"/>
      <c r="CG81" s="25" t="str">
        <f>IF(CC79=""," ",IF(LEFT(CC79,1)="3",Q81,Q79))</f>
        <v>Oriol Vinyes</v>
      </c>
      <c r="CH81" s="26"/>
      <c r="CI81" s="26"/>
      <c r="CJ81" s="26"/>
      <c r="CK81" s="27"/>
      <c r="CL81" s="27"/>
      <c r="CM81" s="27"/>
      <c r="CN81" s="3"/>
      <c r="CO81" s="3"/>
      <c r="CP81" s="3"/>
      <c r="CQ81" s="3"/>
      <c r="CR81" s="3"/>
      <c r="CS81" s="3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</row>
    <row r="82" spans="1:153" ht="6" customHeight="1">
      <c r="A82" s="191"/>
      <c r="B82" s="222"/>
      <c r="C82" s="223"/>
      <c r="D82" s="224"/>
      <c r="E82" s="222"/>
      <c r="F82" s="223"/>
      <c r="G82" s="224"/>
      <c r="H82" s="195"/>
      <c r="I82" s="196"/>
      <c r="J82" s="197"/>
      <c r="K82" s="234"/>
      <c r="L82" s="235"/>
      <c r="M82" s="242"/>
      <c r="N82" s="234"/>
      <c r="O82" s="235"/>
      <c r="P82" s="236"/>
      <c r="Q82" s="225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7"/>
      <c r="AI82" s="205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73"/>
      <c r="BI82" s="174"/>
      <c r="BJ82" s="174"/>
      <c r="BK82" s="174"/>
      <c r="BL82" s="174"/>
      <c r="BM82" s="174"/>
      <c r="BN82" s="174"/>
      <c r="BO82" s="174"/>
      <c r="BP82" s="174"/>
      <c r="BQ82" s="174"/>
      <c r="BR82" s="174"/>
      <c r="BS82" s="174"/>
      <c r="BT82" s="174"/>
      <c r="BU82" s="174"/>
      <c r="BV82" s="174"/>
      <c r="BW82" s="175"/>
      <c r="BX82" s="185"/>
      <c r="BY82" s="186"/>
      <c r="BZ82" s="186"/>
      <c r="CA82" s="186"/>
      <c r="CB82" s="187"/>
      <c r="CC82" s="188"/>
      <c r="CD82" s="189"/>
      <c r="CF82" s="3"/>
      <c r="CG82" s="27"/>
      <c r="CH82" s="27"/>
      <c r="CI82" s="27"/>
      <c r="CJ82" s="27"/>
      <c r="CK82" s="27"/>
      <c r="CL82" s="27"/>
      <c r="CM82" s="27"/>
      <c r="CN82" s="3"/>
      <c r="CO82" s="3"/>
      <c r="CP82" s="3"/>
      <c r="CQ82" s="3"/>
      <c r="CR82" s="3"/>
      <c r="CS82" s="3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</row>
    <row r="83" spans="2:153" ht="6" customHeight="1">
      <c r="B83" s="179" t="s">
        <v>88</v>
      </c>
      <c r="C83" s="180"/>
      <c r="D83" s="181"/>
      <c r="E83" s="179" t="s">
        <v>23</v>
      </c>
      <c r="F83" s="180"/>
      <c r="G83" s="181"/>
      <c r="H83" s="228"/>
      <c r="I83" s="229"/>
      <c r="J83" s="240"/>
      <c r="K83" s="237"/>
      <c r="L83" s="238"/>
      <c r="M83" s="243"/>
      <c r="N83" s="237"/>
      <c r="O83" s="238"/>
      <c r="P83" s="239"/>
      <c r="Q83" s="155">
        <f>IF(E2=7,G8,IF(E2=6,G4,IF(E2=5,"",IF(E2=4,"",IF(E2=3,"","")))))</f>
      </c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7"/>
      <c r="AI83" s="204" t="s">
        <v>2</v>
      </c>
      <c r="AJ83" s="165"/>
      <c r="AK83" s="165"/>
      <c r="AL83" s="165"/>
      <c r="AM83" s="165"/>
      <c r="AN83" s="165" t="s">
        <v>2</v>
      </c>
      <c r="AO83" s="165"/>
      <c r="AP83" s="165"/>
      <c r="AQ83" s="165"/>
      <c r="AR83" s="165"/>
      <c r="AS83" s="165" t="s">
        <v>2</v>
      </c>
      <c r="AT83" s="165"/>
      <c r="AU83" s="165"/>
      <c r="AV83" s="165"/>
      <c r="AW83" s="165"/>
      <c r="AX83" s="165" t="s">
        <v>2</v>
      </c>
      <c r="AY83" s="165"/>
      <c r="AZ83" s="165"/>
      <c r="BA83" s="165"/>
      <c r="BB83" s="165"/>
      <c r="BC83" s="165" t="s">
        <v>2</v>
      </c>
      <c r="BD83" s="165"/>
      <c r="BE83" s="165"/>
      <c r="BF83" s="165"/>
      <c r="BG83" s="165"/>
      <c r="BH83" s="167" t="str">
        <f>IF(CC83=""," ",IF(LEFT(CC83,1)="3",Q83,Q85))</f>
        <v> </v>
      </c>
      <c r="BI83" s="168"/>
      <c r="BJ83" s="168"/>
      <c r="BK83" s="168"/>
      <c r="BL83" s="168"/>
      <c r="BM83" s="168"/>
      <c r="BN83" s="168"/>
      <c r="BO83" s="168"/>
      <c r="BP83" s="168"/>
      <c r="BQ83" s="168"/>
      <c r="BR83" s="168"/>
      <c r="BS83" s="168"/>
      <c r="BT83" s="168"/>
      <c r="BU83" s="168"/>
      <c r="BV83" s="168"/>
      <c r="BW83" s="169"/>
      <c r="BX83" s="182">
        <f>IF(CC83="","",VLOOKUP(CC83,result,2,FALSE))</f>
      </c>
      <c r="BY83" s="183"/>
      <c r="BZ83" s="183"/>
      <c r="CA83" s="183"/>
      <c r="CB83" s="184"/>
      <c r="CC83" s="188"/>
      <c r="CD83" s="189"/>
      <c r="CF83" s="3"/>
      <c r="CG83" s="21">
        <f>IF(BH83=G25,1,0)</f>
        <v>0</v>
      </c>
      <c r="CH83" s="21">
        <f>IF(BH83=G28,1,0)</f>
        <v>0</v>
      </c>
      <c r="CI83" s="21">
        <f>IF(BH83=G31,1,0)</f>
        <v>0</v>
      </c>
      <c r="CJ83" s="21">
        <f>IF(BH83=AS25,1,0)</f>
        <v>0</v>
      </c>
      <c r="CK83" s="21">
        <f>IF(BH83=AS28,1,0)</f>
        <v>0</v>
      </c>
      <c r="CL83" s="21">
        <f>IF(BH83=AS31,1,0)</f>
        <v>0</v>
      </c>
      <c r="CM83" s="21">
        <f>IF(BH83=AS34,1,0)</f>
        <v>0</v>
      </c>
      <c r="CN83" s="3"/>
      <c r="CO83" s="3"/>
      <c r="CP83" s="3"/>
      <c r="CQ83" s="3"/>
      <c r="CR83" s="3"/>
      <c r="CS83" s="3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</row>
    <row r="84" spans="2:153" ht="6" customHeight="1">
      <c r="B84" s="179"/>
      <c r="C84" s="180"/>
      <c r="D84" s="181"/>
      <c r="E84" s="179"/>
      <c r="F84" s="180"/>
      <c r="G84" s="181"/>
      <c r="H84" s="231"/>
      <c r="I84" s="232"/>
      <c r="J84" s="241"/>
      <c r="K84" s="231"/>
      <c r="L84" s="232"/>
      <c r="M84" s="241"/>
      <c r="N84" s="231"/>
      <c r="O84" s="232"/>
      <c r="P84" s="233"/>
      <c r="Q84" s="155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7"/>
      <c r="AI84" s="205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70"/>
      <c r="BI84" s="171"/>
      <c r="BJ84" s="171"/>
      <c r="BK84" s="171"/>
      <c r="BL84" s="171"/>
      <c r="BM84" s="171"/>
      <c r="BN84" s="171"/>
      <c r="BO84" s="171"/>
      <c r="BP84" s="171"/>
      <c r="BQ84" s="171"/>
      <c r="BR84" s="171"/>
      <c r="BS84" s="171"/>
      <c r="BT84" s="171"/>
      <c r="BU84" s="171"/>
      <c r="BV84" s="171"/>
      <c r="BW84" s="172"/>
      <c r="BX84" s="185"/>
      <c r="BY84" s="186"/>
      <c r="BZ84" s="186"/>
      <c r="CA84" s="186"/>
      <c r="CB84" s="187"/>
      <c r="CC84" s="188"/>
      <c r="CD84" s="189"/>
      <c r="CF84" s="3"/>
      <c r="CG84" s="24">
        <f>IF(CG85=G25,1,0)</f>
        <v>0</v>
      </c>
      <c r="CH84" s="24">
        <f>IF(CG85=G28,1,0)</f>
        <v>0</v>
      </c>
      <c r="CI84" s="24">
        <f>IF(CG85=G31,1,0)</f>
        <v>0</v>
      </c>
      <c r="CJ84" s="24">
        <f>IF(CG85=AS25,1,0)</f>
        <v>0</v>
      </c>
      <c r="CK84" s="24">
        <f>IF(CG85=AS28,1,0)</f>
        <v>0</v>
      </c>
      <c r="CL84" s="24">
        <f>IF(CG85=AS31,1,0)</f>
        <v>0</v>
      </c>
      <c r="CM84" s="24">
        <f>IF(CG85=AS34,1,0)</f>
        <v>0</v>
      </c>
      <c r="CN84" s="3"/>
      <c r="CO84" s="3"/>
      <c r="CP84" s="3"/>
      <c r="CQ84" s="3"/>
      <c r="CR84" s="3"/>
      <c r="CS84" s="3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</row>
    <row r="85" spans="1:153" ht="6" customHeight="1">
      <c r="A85" s="190" t="s">
        <v>54</v>
      </c>
      <c r="B85" s="192" t="s">
        <v>51</v>
      </c>
      <c r="C85" s="193"/>
      <c r="D85" s="194"/>
      <c r="E85" s="192" t="s">
        <v>50</v>
      </c>
      <c r="F85" s="193"/>
      <c r="G85" s="194"/>
      <c r="H85" s="231"/>
      <c r="I85" s="232"/>
      <c r="J85" s="241"/>
      <c r="K85" s="231"/>
      <c r="L85" s="232"/>
      <c r="M85" s="241"/>
      <c r="N85" s="231"/>
      <c r="O85" s="232"/>
      <c r="P85" s="233"/>
      <c r="Q85" s="198">
        <f>IF(E2=7,G3,IF(E2=6,G5,IF(E2=5,"",IF(E2=4,"",IF(E2=3,"","")))))</f>
      </c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200"/>
      <c r="AI85" s="205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70"/>
      <c r="BI85" s="171"/>
      <c r="BJ85" s="171"/>
      <c r="BK85" s="171"/>
      <c r="BL85" s="171"/>
      <c r="BM85" s="171"/>
      <c r="BN85" s="171"/>
      <c r="BO85" s="171"/>
      <c r="BP85" s="171"/>
      <c r="BQ85" s="171"/>
      <c r="BR85" s="171"/>
      <c r="BS85" s="171"/>
      <c r="BT85" s="171"/>
      <c r="BU85" s="171"/>
      <c r="BV85" s="171"/>
      <c r="BW85" s="172"/>
      <c r="BX85" s="185"/>
      <c r="BY85" s="186"/>
      <c r="BZ85" s="186"/>
      <c r="CA85" s="186"/>
      <c r="CB85" s="187"/>
      <c r="CC85" s="188"/>
      <c r="CD85" s="189"/>
      <c r="CF85" s="3"/>
      <c r="CG85" s="25" t="str">
        <f>IF(CC83=""," ",IF(LEFT(CC83,1)="3",Q85,Q83))</f>
        <v> </v>
      </c>
      <c r="CH85" s="26"/>
      <c r="CI85" s="26"/>
      <c r="CJ85" s="26"/>
      <c r="CK85" s="27"/>
      <c r="CL85" s="27"/>
      <c r="CM85" s="27"/>
      <c r="CN85" s="3"/>
      <c r="CO85" s="3"/>
      <c r="CP85" s="3"/>
      <c r="CQ85" s="3"/>
      <c r="CR85" s="3"/>
      <c r="CS85" s="3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</row>
    <row r="86" spans="1:153" ht="6" customHeight="1">
      <c r="A86" s="191"/>
      <c r="B86" s="195"/>
      <c r="C86" s="196"/>
      <c r="D86" s="197"/>
      <c r="E86" s="195"/>
      <c r="F86" s="196"/>
      <c r="G86" s="197"/>
      <c r="H86" s="234"/>
      <c r="I86" s="235"/>
      <c r="J86" s="242"/>
      <c r="K86" s="234"/>
      <c r="L86" s="235"/>
      <c r="M86" s="242"/>
      <c r="N86" s="234"/>
      <c r="O86" s="235"/>
      <c r="P86" s="236"/>
      <c r="Q86" s="201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3"/>
      <c r="AI86" s="211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173"/>
      <c r="BI86" s="174"/>
      <c r="BJ86" s="174"/>
      <c r="BK86" s="174"/>
      <c r="BL86" s="174"/>
      <c r="BM86" s="174"/>
      <c r="BN86" s="174"/>
      <c r="BO86" s="174"/>
      <c r="BP86" s="174"/>
      <c r="BQ86" s="174"/>
      <c r="BR86" s="174"/>
      <c r="BS86" s="174"/>
      <c r="BT86" s="174"/>
      <c r="BU86" s="174"/>
      <c r="BV86" s="174"/>
      <c r="BW86" s="175"/>
      <c r="BX86" s="185"/>
      <c r="BY86" s="186"/>
      <c r="BZ86" s="186"/>
      <c r="CA86" s="186"/>
      <c r="CB86" s="187"/>
      <c r="CC86" s="188"/>
      <c r="CD86" s="189"/>
      <c r="CF86" s="3"/>
      <c r="CG86" s="27"/>
      <c r="CH86" s="27"/>
      <c r="CI86" s="27"/>
      <c r="CJ86" s="27"/>
      <c r="CK86" s="27"/>
      <c r="CL86" s="27"/>
      <c r="CM86" s="27"/>
      <c r="CN86" s="3"/>
      <c r="CO86" s="3"/>
      <c r="CP86" s="3"/>
      <c r="CQ86" s="3"/>
      <c r="CR86" s="3"/>
      <c r="CS86" s="3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</row>
    <row r="87" spans="2:153" ht="6" customHeight="1">
      <c r="B87" s="179" t="s">
        <v>21</v>
      </c>
      <c r="C87" s="180"/>
      <c r="D87" s="181"/>
      <c r="E87" s="179" t="s">
        <v>32</v>
      </c>
      <c r="F87" s="180"/>
      <c r="G87" s="181"/>
      <c r="H87" s="237"/>
      <c r="I87" s="238"/>
      <c r="J87" s="243"/>
      <c r="K87" s="237"/>
      <c r="L87" s="238"/>
      <c r="M87" s="243"/>
      <c r="N87" s="237"/>
      <c r="O87" s="238"/>
      <c r="P87" s="239"/>
      <c r="Q87" s="155">
        <f>IF(E2=7,G5,IF(E2=6,G3,IF(E2=5,"",IF(E2=4,"",IF(E2=3,"","")))))</f>
      </c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7"/>
      <c r="AI87" s="209" t="s">
        <v>2</v>
      </c>
      <c r="AJ87" s="210"/>
      <c r="AK87" s="210"/>
      <c r="AL87" s="210"/>
      <c r="AM87" s="210"/>
      <c r="AN87" s="210" t="s">
        <v>2</v>
      </c>
      <c r="AO87" s="210"/>
      <c r="AP87" s="210"/>
      <c r="AQ87" s="210"/>
      <c r="AR87" s="210"/>
      <c r="AS87" s="210" t="s">
        <v>2</v>
      </c>
      <c r="AT87" s="210"/>
      <c r="AU87" s="210"/>
      <c r="AV87" s="210"/>
      <c r="AW87" s="210"/>
      <c r="AX87" s="210" t="s">
        <v>2</v>
      </c>
      <c r="AY87" s="210"/>
      <c r="AZ87" s="210"/>
      <c r="BA87" s="210"/>
      <c r="BB87" s="210"/>
      <c r="BC87" s="210" t="s">
        <v>2</v>
      </c>
      <c r="BD87" s="210"/>
      <c r="BE87" s="210"/>
      <c r="BF87" s="210"/>
      <c r="BG87" s="210"/>
      <c r="BH87" s="213" t="str">
        <f>IF(CC87=""," ",IF(LEFT(CC87,1)="3",Q87,Q89))</f>
        <v> </v>
      </c>
      <c r="BI87" s="214"/>
      <c r="BJ87" s="214"/>
      <c r="BK87" s="214"/>
      <c r="BL87" s="214"/>
      <c r="BM87" s="214"/>
      <c r="BN87" s="214"/>
      <c r="BO87" s="214"/>
      <c r="BP87" s="214"/>
      <c r="BQ87" s="214"/>
      <c r="BR87" s="214"/>
      <c r="BS87" s="214"/>
      <c r="BT87" s="214"/>
      <c r="BU87" s="214"/>
      <c r="BV87" s="214"/>
      <c r="BW87" s="215"/>
      <c r="BX87" s="244">
        <f>IF(CC87="","",VLOOKUP(CC87,result,2,FALSE))</f>
      </c>
      <c r="BY87" s="217"/>
      <c r="BZ87" s="217"/>
      <c r="CA87" s="217"/>
      <c r="CB87" s="218"/>
      <c r="CC87" s="188"/>
      <c r="CD87" s="189"/>
      <c r="CF87" s="3"/>
      <c r="CG87" s="21">
        <f>IF(BH87=G25,1,0)</f>
        <v>0</v>
      </c>
      <c r="CH87" s="21">
        <f>IF(BH87=G28,1,0)</f>
        <v>0</v>
      </c>
      <c r="CI87" s="21">
        <f>IF(BH87=G31,1,0)</f>
        <v>0</v>
      </c>
      <c r="CJ87" s="21">
        <f>IF(BH87=AS25,1,0)</f>
        <v>0</v>
      </c>
      <c r="CK87" s="21">
        <f>IF(BH87=AS28,1,0)</f>
        <v>0</v>
      </c>
      <c r="CL87" s="21">
        <f>IF(BH87=AS31,1,0)</f>
        <v>0</v>
      </c>
      <c r="CM87" s="21">
        <f>IF(BH87=AS34,1,0)</f>
        <v>0</v>
      </c>
      <c r="CN87" s="3"/>
      <c r="CO87" s="3"/>
      <c r="CP87" s="3"/>
      <c r="CQ87" s="3"/>
      <c r="CR87" s="3"/>
      <c r="CS87" s="3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</row>
    <row r="88" spans="2:153" ht="6" customHeight="1">
      <c r="B88" s="179"/>
      <c r="C88" s="180"/>
      <c r="D88" s="181"/>
      <c r="E88" s="179"/>
      <c r="F88" s="180"/>
      <c r="G88" s="181"/>
      <c r="H88" s="231"/>
      <c r="I88" s="232"/>
      <c r="J88" s="241"/>
      <c r="K88" s="231"/>
      <c r="L88" s="232"/>
      <c r="M88" s="241"/>
      <c r="N88" s="231"/>
      <c r="O88" s="232"/>
      <c r="P88" s="233"/>
      <c r="Q88" s="155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7"/>
      <c r="AI88" s="205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70"/>
      <c r="BI88" s="171"/>
      <c r="BJ88" s="171"/>
      <c r="BK88" s="171"/>
      <c r="BL88" s="171"/>
      <c r="BM88" s="171"/>
      <c r="BN88" s="171"/>
      <c r="BO88" s="171"/>
      <c r="BP88" s="171"/>
      <c r="BQ88" s="171"/>
      <c r="BR88" s="171"/>
      <c r="BS88" s="171"/>
      <c r="BT88" s="171"/>
      <c r="BU88" s="171"/>
      <c r="BV88" s="171"/>
      <c r="BW88" s="172"/>
      <c r="BX88" s="185"/>
      <c r="BY88" s="186"/>
      <c r="BZ88" s="186"/>
      <c r="CA88" s="186"/>
      <c r="CB88" s="187"/>
      <c r="CC88" s="188"/>
      <c r="CD88" s="189"/>
      <c r="CF88" s="3"/>
      <c r="CG88" s="24">
        <f>IF(CG89=G25,1,0)</f>
        <v>0</v>
      </c>
      <c r="CH88" s="24">
        <f>IF(CG89=G28,1,0)</f>
        <v>0</v>
      </c>
      <c r="CI88" s="24">
        <f>IF(CG89=G31,1,0)</f>
        <v>0</v>
      </c>
      <c r="CJ88" s="24">
        <f>IF(CG89=AS25,1,0)</f>
        <v>0</v>
      </c>
      <c r="CK88" s="24">
        <f>IF(CG89=AS28,1,0)</f>
        <v>0</v>
      </c>
      <c r="CL88" s="24">
        <f>IF(CG89=AS31,1,0)</f>
        <v>0</v>
      </c>
      <c r="CM88" s="24">
        <f>IF(CG89=AS34,1,0)</f>
        <v>0</v>
      </c>
      <c r="CN88" s="3"/>
      <c r="CO88" s="3"/>
      <c r="CP88" s="3"/>
      <c r="CQ88" s="3"/>
      <c r="CR88" s="3"/>
      <c r="CS88" s="3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</row>
    <row r="89" spans="1:153" s="28" customFormat="1" ht="6" customHeight="1">
      <c r="A89" s="190" t="s">
        <v>54</v>
      </c>
      <c r="B89" s="192" t="s">
        <v>46</v>
      </c>
      <c r="C89" s="193"/>
      <c r="D89" s="194"/>
      <c r="E89" s="192" t="s">
        <v>49</v>
      </c>
      <c r="F89" s="193"/>
      <c r="G89" s="194"/>
      <c r="H89" s="231"/>
      <c r="I89" s="232"/>
      <c r="J89" s="241"/>
      <c r="K89" s="231"/>
      <c r="L89" s="232"/>
      <c r="M89" s="241"/>
      <c r="N89" s="231"/>
      <c r="O89" s="232"/>
      <c r="P89" s="233"/>
      <c r="Q89" s="198">
        <f>IF(E2=7,G7,IF(E2=6,G7,IF(E2=5,"",IF(E2=4,"",IF(E2=3,"","")))))</f>
      </c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200"/>
      <c r="AI89" s="205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70"/>
      <c r="BI89" s="171"/>
      <c r="BJ89" s="171"/>
      <c r="BK89" s="171"/>
      <c r="BL89" s="171"/>
      <c r="BM89" s="171"/>
      <c r="BN89" s="171"/>
      <c r="BO89" s="171"/>
      <c r="BP89" s="171"/>
      <c r="BQ89" s="171"/>
      <c r="BR89" s="171"/>
      <c r="BS89" s="171"/>
      <c r="BT89" s="171"/>
      <c r="BU89" s="171"/>
      <c r="BV89" s="171"/>
      <c r="BW89" s="172"/>
      <c r="BX89" s="185"/>
      <c r="BY89" s="186"/>
      <c r="BZ89" s="186"/>
      <c r="CA89" s="186"/>
      <c r="CB89" s="187"/>
      <c r="CC89" s="188"/>
      <c r="CD89" s="189"/>
      <c r="CE89" s="14"/>
      <c r="CF89" s="3"/>
      <c r="CG89" s="25" t="str">
        <f>IF(CC87=""," ",IF(LEFT(CC87,1)="3",Q89,Q87))</f>
        <v> </v>
      </c>
      <c r="CH89" s="26"/>
      <c r="CI89" s="26"/>
      <c r="CJ89" s="26"/>
      <c r="CK89" s="27"/>
      <c r="CL89" s="27"/>
      <c r="CM89" s="27"/>
      <c r="CN89" s="3"/>
      <c r="CO89" s="3"/>
      <c r="CP89" s="3"/>
      <c r="CQ89" s="3"/>
      <c r="CR89" s="3"/>
      <c r="CS89" s="3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</row>
    <row r="90" spans="1:153" ht="6" customHeight="1">
      <c r="A90" s="191"/>
      <c r="B90" s="195"/>
      <c r="C90" s="196"/>
      <c r="D90" s="197"/>
      <c r="E90" s="195"/>
      <c r="F90" s="196"/>
      <c r="G90" s="197"/>
      <c r="H90" s="234"/>
      <c r="I90" s="235"/>
      <c r="J90" s="242"/>
      <c r="K90" s="234"/>
      <c r="L90" s="235"/>
      <c r="M90" s="242"/>
      <c r="N90" s="234"/>
      <c r="O90" s="235"/>
      <c r="P90" s="236"/>
      <c r="Q90" s="201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203"/>
      <c r="AI90" s="211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173"/>
      <c r="BI90" s="174"/>
      <c r="BJ90" s="174"/>
      <c r="BK90" s="174"/>
      <c r="BL90" s="174"/>
      <c r="BM90" s="174"/>
      <c r="BN90" s="174"/>
      <c r="BO90" s="174"/>
      <c r="BP90" s="174"/>
      <c r="BQ90" s="174"/>
      <c r="BR90" s="174"/>
      <c r="BS90" s="174"/>
      <c r="BT90" s="174"/>
      <c r="BU90" s="174"/>
      <c r="BV90" s="174"/>
      <c r="BW90" s="175"/>
      <c r="BX90" s="219"/>
      <c r="BY90" s="220"/>
      <c r="BZ90" s="220"/>
      <c r="CA90" s="220"/>
      <c r="CB90" s="221"/>
      <c r="CC90" s="188"/>
      <c r="CD90" s="189"/>
      <c r="CF90" s="3"/>
      <c r="CG90" s="27"/>
      <c r="CH90" s="27"/>
      <c r="CI90" s="27"/>
      <c r="CJ90" s="27"/>
      <c r="CK90" s="27"/>
      <c r="CL90" s="27"/>
      <c r="CM90" s="27"/>
      <c r="CN90" s="3"/>
      <c r="CO90" s="3"/>
      <c r="CP90" s="3"/>
      <c r="CQ90" s="3"/>
      <c r="CR90" s="3"/>
      <c r="CS90" s="3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</row>
    <row r="91" spans="2:153" ht="6" customHeight="1">
      <c r="B91" s="179" t="s">
        <v>89</v>
      </c>
      <c r="C91" s="180"/>
      <c r="D91" s="181"/>
      <c r="E91" s="179" t="s">
        <v>35</v>
      </c>
      <c r="F91" s="180"/>
      <c r="G91" s="181"/>
      <c r="H91" s="237"/>
      <c r="I91" s="238"/>
      <c r="J91" s="243"/>
      <c r="K91" s="237"/>
      <c r="L91" s="238"/>
      <c r="M91" s="243"/>
      <c r="N91" s="237"/>
      <c r="O91" s="238"/>
      <c r="P91" s="239"/>
      <c r="Q91" s="155">
        <f>IF(E2=7,G6,IF(E2=6,G5,IF(E2=5,"",IF(E2=4,"",IF(E2=3,"","")))))</f>
      </c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7"/>
      <c r="AI91" s="209" t="s">
        <v>2</v>
      </c>
      <c r="AJ91" s="210"/>
      <c r="AK91" s="210"/>
      <c r="AL91" s="210"/>
      <c r="AM91" s="210"/>
      <c r="AN91" s="210" t="s">
        <v>2</v>
      </c>
      <c r="AO91" s="210"/>
      <c r="AP91" s="210"/>
      <c r="AQ91" s="210"/>
      <c r="AR91" s="210"/>
      <c r="AS91" s="210" t="s">
        <v>2</v>
      </c>
      <c r="AT91" s="210"/>
      <c r="AU91" s="210"/>
      <c r="AV91" s="210"/>
      <c r="AW91" s="210"/>
      <c r="AX91" s="210" t="s">
        <v>2</v>
      </c>
      <c r="AY91" s="210"/>
      <c r="AZ91" s="210"/>
      <c r="BA91" s="210"/>
      <c r="BB91" s="210"/>
      <c r="BC91" s="210" t="s">
        <v>2</v>
      </c>
      <c r="BD91" s="210"/>
      <c r="BE91" s="210"/>
      <c r="BF91" s="210"/>
      <c r="BG91" s="210"/>
      <c r="BH91" s="213" t="str">
        <f>IF(CC91=""," ",IF(LEFT(CC91,1)="3",Q91,Q93))</f>
        <v> </v>
      </c>
      <c r="BI91" s="214"/>
      <c r="BJ91" s="214"/>
      <c r="BK91" s="214"/>
      <c r="BL91" s="214"/>
      <c r="BM91" s="214"/>
      <c r="BN91" s="214"/>
      <c r="BO91" s="214"/>
      <c r="BP91" s="214"/>
      <c r="BQ91" s="214"/>
      <c r="BR91" s="214"/>
      <c r="BS91" s="214"/>
      <c r="BT91" s="214"/>
      <c r="BU91" s="214"/>
      <c r="BV91" s="214"/>
      <c r="BW91" s="215"/>
      <c r="BX91" s="244">
        <f>IF(CC91="","",VLOOKUP(CC91,result,2,FALSE))</f>
      </c>
      <c r="BY91" s="217"/>
      <c r="BZ91" s="217"/>
      <c r="CA91" s="217"/>
      <c r="CB91" s="218"/>
      <c r="CC91" s="188"/>
      <c r="CD91" s="189"/>
      <c r="CF91" s="3"/>
      <c r="CG91" s="21">
        <f>IF(BH91=G25,1,0)</f>
        <v>0</v>
      </c>
      <c r="CH91" s="21">
        <f>IF(BH91=G28,1,0)</f>
        <v>0</v>
      </c>
      <c r="CI91" s="21">
        <f>IF(BH91=G31,1,0)</f>
        <v>0</v>
      </c>
      <c r="CJ91" s="21">
        <f>IF(BH91=AS25,1,0)</f>
        <v>0</v>
      </c>
      <c r="CK91" s="21">
        <f>IF(BH91=AS28,1,0)</f>
        <v>0</v>
      </c>
      <c r="CL91" s="21">
        <f>IF(BH91=AS31,1,0)</f>
        <v>0</v>
      </c>
      <c r="CM91" s="21">
        <f>IF(BH91=AS34,1,0)</f>
        <v>0</v>
      </c>
      <c r="CN91" s="3"/>
      <c r="CO91" s="3"/>
      <c r="CP91" s="3"/>
      <c r="CQ91" s="3"/>
      <c r="CR91" s="3"/>
      <c r="CS91" s="3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</row>
    <row r="92" spans="2:153" ht="6" customHeight="1">
      <c r="B92" s="179"/>
      <c r="C92" s="180"/>
      <c r="D92" s="181"/>
      <c r="E92" s="179"/>
      <c r="F92" s="180"/>
      <c r="G92" s="181"/>
      <c r="H92" s="231"/>
      <c r="I92" s="232"/>
      <c r="J92" s="241"/>
      <c r="K92" s="231"/>
      <c r="L92" s="232"/>
      <c r="M92" s="241"/>
      <c r="N92" s="231"/>
      <c r="O92" s="232"/>
      <c r="P92" s="233"/>
      <c r="Q92" s="155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7"/>
      <c r="AI92" s="205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70"/>
      <c r="BI92" s="171"/>
      <c r="BJ92" s="171"/>
      <c r="BK92" s="171"/>
      <c r="BL92" s="171"/>
      <c r="BM92" s="171"/>
      <c r="BN92" s="171"/>
      <c r="BO92" s="171"/>
      <c r="BP92" s="171"/>
      <c r="BQ92" s="171"/>
      <c r="BR92" s="171"/>
      <c r="BS92" s="171"/>
      <c r="BT92" s="171"/>
      <c r="BU92" s="171"/>
      <c r="BV92" s="171"/>
      <c r="BW92" s="172"/>
      <c r="BX92" s="185"/>
      <c r="BY92" s="186"/>
      <c r="BZ92" s="186"/>
      <c r="CA92" s="186"/>
      <c r="CB92" s="187"/>
      <c r="CC92" s="188"/>
      <c r="CD92" s="189"/>
      <c r="CF92" s="3"/>
      <c r="CG92" s="24">
        <f>IF(CG93=G25,1,0)</f>
        <v>0</v>
      </c>
      <c r="CH92" s="24">
        <f>IF(CG93=G28,1,0)</f>
        <v>0</v>
      </c>
      <c r="CI92" s="24">
        <f>IF(CG93=G31,1,0)</f>
        <v>0</v>
      </c>
      <c r="CJ92" s="24">
        <f>IF(CG93=AS25,1,0)</f>
        <v>0</v>
      </c>
      <c r="CK92" s="24">
        <f>IF(CG93=AS28,1,0)</f>
        <v>0</v>
      </c>
      <c r="CL92" s="24">
        <f>IF(CG93=AS31,1,0)</f>
        <v>0</v>
      </c>
      <c r="CM92" s="24">
        <f>IF(CG93=AS34,1,0)</f>
        <v>0</v>
      </c>
      <c r="CN92" s="3"/>
      <c r="CO92" s="3"/>
      <c r="CP92" s="3"/>
      <c r="CQ92" s="3"/>
      <c r="CR92" s="3"/>
      <c r="CS92" s="3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</row>
    <row r="93" spans="1:153" ht="6" customHeight="1">
      <c r="A93" s="190" t="s">
        <v>54</v>
      </c>
      <c r="B93" s="192" t="s">
        <v>95</v>
      </c>
      <c r="C93" s="193"/>
      <c r="D93" s="194"/>
      <c r="E93" s="192" t="s">
        <v>48</v>
      </c>
      <c r="F93" s="193"/>
      <c r="G93" s="194"/>
      <c r="H93" s="231"/>
      <c r="I93" s="232"/>
      <c r="J93" s="241"/>
      <c r="K93" s="231"/>
      <c r="L93" s="232"/>
      <c r="M93" s="241"/>
      <c r="N93" s="231"/>
      <c r="O93" s="232"/>
      <c r="P93" s="233"/>
      <c r="Q93" s="198">
        <f>IF(E2=7,G3,IF(E2=6,G8,IF(E2=5,"",IF(E2=4,"",IF(E2=3,"","")))))</f>
      </c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200"/>
      <c r="AI93" s="205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70"/>
      <c r="BI93" s="171"/>
      <c r="BJ93" s="171"/>
      <c r="BK93" s="171"/>
      <c r="BL93" s="171"/>
      <c r="BM93" s="171"/>
      <c r="BN93" s="171"/>
      <c r="BO93" s="171"/>
      <c r="BP93" s="171"/>
      <c r="BQ93" s="171"/>
      <c r="BR93" s="171"/>
      <c r="BS93" s="171"/>
      <c r="BT93" s="171"/>
      <c r="BU93" s="171"/>
      <c r="BV93" s="171"/>
      <c r="BW93" s="172"/>
      <c r="BX93" s="185"/>
      <c r="BY93" s="186"/>
      <c r="BZ93" s="186"/>
      <c r="CA93" s="186"/>
      <c r="CB93" s="187"/>
      <c r="CC93" s="188"/>
      <c r="CD93" s="189"/>
      <c r="CF93" s="3"/>
      <c r="CG93" s="25" t="str">
        <f>IF(CC91=""," ",IF(LEFT(CC91,1)="3",Q93,Q91))</f>
        <v> </v>
      </c>
      <c r="CH93" s="26"/>
      <c r="CI93" s="26"/>
      <c r="CJ93" s="26"/>
      <c r="CK93" s="27"/>
      <c r="CL93" s="27"/>
      <c r="CM93" s="27"/>
      <c r="CN93" s="3"/>
      <c r="CO93" s="3"/>
      <c r="CP93" s="3"/>
      <c r="CQ93" s="3"/>
      <c r="CR93" s="3"/>
      <c r="CS93" s="3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</row>
    <row r="94" spans="1:153" ht="6" customHeight="1">
      <c r="A94" s="191"/>
      <c r="B94" s="195"/>
      <c r="C94" s="196"/>
      <c r="D94" s="197"/>
      <c r="E94" s="195"/>
      <c r="F94" s="196"/>
      <c r="G94" s="197"/>
      <c r="H94" s="234"/>
      <c r="I94" s="235"/>
      <c r="J94" s="242"/>
      <c r="K94" s="234"/>
      <c r="L94" s="235"/>
      <c r="M94" s="242"/>
      <c r="N94" s="234"/>
      <c r="O94" s="235"/>
      <c r="P94" s="236"/>
      <c r="Q94" s="201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202"/>
      <c r="AF94" s="202"/>
      <c r="AG94" s="202"/>
      <c r="AH94" s="203"/>
      <c r="AI94" s="211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173"/>
      <c r="BI94" s="174"/>
      <c r="BJ94" s="174"/>
      <c r="BK94" s="174"/>
      <c r="BL94" s="174"/>
      <c r="BM94" s="174"/>
      <c r="BN94" s="174"/>
      <c r="BO94" s="174"/>
      <c r="BP94" s="174"/>
      <c r="BQ94" s="174"/>
      <c r="BR94" s="174"/>
      <c r="BS94" s="174"/>
      <c r="BT94" s="174"/>
      <c r="BU94" s="174"/>
      <c r="BV94" s="174"/>
      <c r="BW94" s="175"/>
      <c r="BX94" s="219"/>
      <c r="BY94" s="220"/>
      <c r="BZ94" s="220"/>
      <c r="CA94" s="220"/>
      <c r="CB94" s="221"/>
      <c r="CC94" s="188"/>
      <c r="CD94" s="189"/>
      <c r="CF94" s="3"/>
      <c r="CG94" s="27"/>
      <c r="CH94" s="27"/>
      <c r="CI94" s="27"/>
      <c r="CJ94" s="27"/>
      <c r="CK94" s="27"/>
      <c r="CL94" s="27"/>
      <c r="CM94" s="27"/>
      <c r="CN94" s="3"/>
      <c r="CO94" s="3"/>
      <c r="CP94" s="3"/>
      <c r="CQ94" s="3"/>
      <c r="CR94" s="3"/>
      <c r="CS94" s="3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</row>
    <row r="95" spans="2:153" ht="6" customHeight="1">
      <c r="B95" s="179" t="s">
        <v>90</v>
      </c>
      <c r="C95" s="180"/>
      <c r="D95" s="181"/>
      <c r="E95" s="179" t="s">
        <v>26</v>
      </c>
      <c r="F95" s="180"/>
      <c r="G95" s="181"/>
      <c r="H95" s="237"/>
      <c r="I95" s="238"/>
      <c r="J95" s="243"/>
      <c r="K95" s="237"/>
      <c r="L95" s="238"/>
      <c r="M95" s="243"/>
      <c r="N95" s="237"/>
      <c r="O95" s="238"/>
      <c r="P95" s="239"/>
      <c r="Q95" s="155">
        <f>IF(E2=7,G4,IF(E2=6,G6,IF(E2=5,"",IF(E2=4,"",IF(E2=3,"","")))))</f>
      </c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7"/>
      <c r="AI95" s="209" t="s">
        <v>2</v>
      </c>
      <c r="AJ95" s="210"/>
      <c r="AK95" s="210"/>
      <c r="AL95" s="210"/>
      <c r="AM95" s="210"/>
      <c r="AN95" s="210" t="s">
        <v>2</v>
      </c>
      <c r="AO95" s="210"/>
      <c r="AP95" s="210"/>
      <c r="AQ95" s="210"/>
      <c r="AR95" s="210"/>
      <c r="AS95" s="210" t="s">
        <v>2</v>
      </c>
      <c r="AT95" s="210"/>
      <c r="AU95" s="210"/>
      <c r="AV95" s="210"/>
      <c r="AW95" s="210"/>
      <c r="AX95" s="210" t="s">
        <v>2</v>
      </c>
      <c r="AY95" s="210"/>
      <c r="AZ95" s="210"/>
      <c r="BA95" s="210"/>
      <c r="BB95" s="210"/>
      <c r="BC95" s="210" t="s">
        <v>2</v>
      </c>
      <c r="BD95" s="210"/>
      <c r="BE95" s="210"/>
      <c r="BF95" s="210"/>
      <c r="BG95" s="210"/>
      <c r="BH95" s="213" t="str">
        <f>IF(CC95=""," ",IF(LEFT(CC95,1)="3",Q95,Q97))</f>
        <v> </v>
      </c>
      <c r="BI95" s="214"/>
      <c r="BJ95" s="214"/>
      <c r="BK95" s="214"/>
      <c r="BL95" s="214"/>
      <c r="BM95" s="214"/>
      <c r="BN95" s="214"/>
      <c r="BO95" s="214"/>
      <c r="BP95" s="214"/>
      <c r="BQ95" s="214"/>
      <c r="BR95" s="214"/>
      <c r="BS95" s="214"/>
      <c r="BT95" s="214"/>
      <c r="BU95" s="214"/>
      <c r="BV95" s="214"/>
      <c r="BW95" s="215"/>
      <c r="BX95" s="244">
        <f>IF(CC95="","",VLOOKUP(CC95,result,2,FALSE))</f>
      </c>
      <c r="BY95" s="217"/>
      <c r="BZ95" s="217"/>
      <c r="CA95" s="217"/>
      <c r="CB95" s="218"/>
      <c r="CC95" s="188"/>
      <c r="CD95" s="189"/>
      <c r="CF95" s="3"/>
      <c r="CG95" s="21">
        <f>IF(BH95=G25,1,0)</f>
        <v>0</v>
      </c>
      <c r="CH95" s="21">
        <f>IF(BH95=G28,1,0)</f>
        <v>0</v>
      </c>
      <c r="CI95" s="21">
        <f>IF(BH95=G31,1,0)</f>
        <v>0</v>
      </c>
      <c r="CJ95" s="21">
        <f>IF(BH95=AS25,1,0)</f>
        <v>0</v>
      </c>
      <c r="CK95" s="21">
        <f>IF(BH95=AS28,1,0)</f>
        <v>0</v>
      </c>
      <c r="CL95" s="21">
        <f>IF(BH95=AS31,1,0)</f>
        <v>0</v>
      </c>
      <c r="CM95" s="21">
        <f>IF(BH95=AS34,1,0)</f>
        <v>0</v>
      </c>
      <c r="CN95" s="3"/>
      <c r="CO95" s="3"/>
      <c r="CP95" s="3"/>
      <c r="CQ95" s="3"/>
      <c r="CR95" s="3"/>
      <c r="CS95" s="3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</row>
    <row r="96" spans="2:153" ht="6" customHeight="1">
      <c r="B96" s="179"/>
      <c r="C96" s="180"/>
      <c r="D96" s="181"/>
      <c r="E96" s="179"/>
      <c r="F96" s="180"/>
      <c r="G96" s="181"/>
      <c r="H96" s="231"/>
      <c r="I96" s="232"/>
      <c r="J96" s="241"/>
      <c r="K96" s="231"/>
      <c r="L96" s="232"/>
      <c r="M96" s="241"/>
      <c r="N96" s="231"/>
      <c r="O96" s="232"/>
      <c r="P96" s="233"/>
      <c r="Q96" s="155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7"/>
      <c r="AI96" s="205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70"/>
      <c r="BI96" s="171"/>
      <c r="BJ96" s="171"/>
      <c r="BK96" s="171"/>
      <c r="BL96" s="171"/>
      <c r="BM96" s="171"/>
      <c r="BN96" s="171"/>
      <c r="BO96" s="171"/>
      <c r="BP96" s="171"/>
      <c r="BQ96" s="171"/>
      <c r="BR96" s="171"/>
      <c r="BS96" s="171"/>
      <c r="BT96" s="171"/>
      <c r="BU96" s="171"/>
      <c r="BV96" s="171"/>
      <c r="BW96" s="172"/>
      <c r="BX96" s="185"/>
      <c r="BY96" s="186"/>
      <c r="BZ96" s="186"/>
      <c r="CA96" s="186"/>
      <c r="CB96" s="187"/>
      <c r="CC96" s="188"/>
      <c r="CD96" s="189"/>
      <c r="CF96" s="3"/>
      <c r="CG96" s="24">
        <f>IF(CG97=G25,1,0)</f>
        <v>0</v>
      </c>
      <c r="CH96" s="24">
        <f>IF(CG97=G28,1,0)</f>
        <v>0</v>
      </c>
      <c r="CI96" s="24">
        <f>IF(CG97=G31,1,0)</f>
        <v>0</v>
      </c>
      <c r="CJ96" s="24">
        <f>IF(CG97=AS25,1,0)</f>
        <v>0</v>
      </c>
      <c r="CK96" s="24">
        <f>IF(CG97=AS28,1,0)</f>
        <v>0</v>
      </c>
      <c r="CL96" s="24">
        <f>IF(CG97=AS31,1,0)</f>
        <v>0</v>
      </c>
      <c r="CM96" s="24">
        <f>IF(CG97=AS34,1,0)</f>
        <v>0</v>
      </c>
      <c r="CN96" s="3"/>
      <c r="CO96" s="3"/>
      <c r="CP96" s="3"/>
      <c r="CQ96" s="3"/>
      <c r="CR96" s="3"/>
      <c r="CS96" s="3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</row>
    <row r="97" spans="1:153" ht="6" customHeight="1">
      <c r="A97" s="190" t="s">
        <v>54</v>
      </c>
      <c r="B97" s="192" t="s">
        <v>48</v>
      </c>
      <c r="C97" s="193"/>
      <c r="D97" s="194"/>
      <c r="E97" s="192" t="s">
        <v>51</v>
      </c>
      <c r="F97" s="193"/>
      <c r="G97" s="194"/>
      <c r="H97" s="231"/>
      <c r="I97" s="232"/>
      <c r="J97" s="241"/>
      <c r="K97" s="231"/>
      <c r="L97" s="232"/>
      <c r="M97" s="241"/>
      <c r="N97" s="231"/>
      <c r="O97" s="232"/>
      <c r="P97" s="233"/>
      <c r="Q97" s="198">
        <f>IF(E2=7,G9,IF(E2=6,G7,IF(E2=5,"",IF(E2=4,"",IF(E2=3,"","")))))</f>
      </c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200"/>
      <c r="AI97" s="205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70"/>
      <c r="BI97" s="171"/>
      <c r="BJ97" s="171"/>
      <c r="BK97" s="171"/>
      <c r="BL97" s="171"/>
      <c r="BM97" s="171"/>
      <c r="BN97" s="171"/>
      <c r="BO97" s="171"/>
      <c r="BP97" s="171"/>
      <c r="BQ97" s="171"/>
      <c r="BR97" s="171"/>
      <c r="BS97" s="171"/>
      <c r="BT97" s="171"/>
      <c r="BU97" s="171"/>
      <c r="BV97" s="171"/>
      <c r="BW97" s="172"/>
      <c r="BX97" s="185"/>
      <c r="BY97" s="186"/>
      <c r="BZ97" s="186"/>
      <c r="CA97" s="186"/>
      <c r="CB97" s="187"/>
      <c r="CC97" s="188"/>
      <c r="CD97" s="189"/>
      <c r="CF97" s="3"/>
      <c r="CG97" s="25" t="str">
        <f>IF(CC95=""," ",IF(LEFT(CC95,1)="3",Q97,Q95))</f>
        <v> </v>
      </c>
      <c r="CH97" s="26"/>
      <c r="CI97" s="26"/>
      <c r="CJ97" s="26"/>
      <c r="CK97" s="27"/>
      <c r="CL97" s="27"/>
      <c r="CM97" s="27"/>
      <c r="CN97" s="3"/>
      <c r="CO97" s="3"/>
      <c r="CP97" s="3"/>
      <c r="CQ97" s="3"/>
      <c r="CR97" s="3"/>
      <c r="CS97" s="3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</row>
    <row r="98" spans="1:153" ht="6" customHeight="1">
      <c r="A98" s="191"/>
      <c r="B98" s="195"/>
      <c r="C98" s="196"/>
      <c r="D98" s="197"/>
      <c r="E98" s="195"/>
      <c r="F98" s="196"/>
      <c r="G98" s="197"/>
      <c r="H98" s="234"/>
      <c r="I98" s="235"/>
      <c r="J98" s="242"/>
      <c r="K98" s="234"/>
      <c r="L98" s="235"/>
      <c r="M98" s="242"/>
      <c r="N98" s="234"/>
      <c r="O98" s="235"/>
      <c r="P98" s="236"/>
      <c r="Q98" s="201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2"/>
      <c r="AH98" s="203"/>
      <c r="AI98" s="205"/>
      <c r="AJ98" s="166"/>
      <c r="AK98" s="166"/>
      <c r="AL98" s="166"/>
      <c r="AM98" s="166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173"/>
      <c r="BI98" s="174"/>
      <c r="BJ98" s="174"/>
      <c r="BK98" s="174"/>
      <c r="BL98" s="174"/>
      <c r="BM98" s="174"/>
      <c r="BN98" s="174"/>
      <c r="BO98" s="174"/>
      <c r="BP98" s="174"/>
      <c r="BQ98" s="174"/>
      <c r="BR98" s="174"/>
      <c r="BS98" s="174"/>
      <c r="BT98" s="174"/>
      <c r="BU98" s="174"/>
      <c r="BV98" s="174"/>
      <c r="BW98" s="175"/>
      <c r="BX98" s="219"/>
      <c r="BY98" s="220"/>
      <c r="BZ98" s="220"/>
      <c r="CA98" s="220"/>
      <c r="CB98" s="221"/>
      <c r="CC98" s="188"/>
      <c r="CD98" s="189"/>
      <c r="CF98" s="3"/>
      <c r="CG98" s="27"/>
      <c r="CH98" s="27"/>
      <c r="CI98" s="27"/>
      <c r="CJ98" s="27"/>
      <c r="CK98" s="27"/>
      <c r="CL98" s="27"/>
      <c r="CM98" s="27"/>
      <c r="CN98" s="3"/>
      <c r="CO98" s="3"/>
      <c r="CP98" s="3"/>
      <c r="CQ98" s="3"/>
      <c r="CR98" s="3"/>
      <c r="CS98" s="3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</row>
    <row r="99" spans="2:153" ht="6" customHeight="1">
      <c r="B99" s="179" t="s">
        <v>91</v>
      </c>
      <c r="C99" s="180"/>
      <c r="D99" s="181"/>
      <c r="E99" s="179" t="s">
        <v>28</v>
      </c>
      <c r="F99" s="180"/>
      <c r="G99" s="181"/>
      <c r="H99" s="237"/>
      <c r="I99" s="238"/>
      <c r="J99" s="243"/>
      <c r="K99" s="237"/>
      <c r="L99" s="238"/>
      <c r="M99" s="243"/>
      <c r="N99" s="237"/>
      <c r="O99" s="238"/>
      <c r="P99" s="239"/>
      <c r="Q99" s="155">
        <f>IF(E2=7,G8,IF(E2=6,G3,IF(E2=5,"",IF(E2=4,"",IF(E2=3,"","")))))</f>
      </c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7"/>
      <c r="AI99" s="209" t="s">
        <v>2</v>
      </c>
      <c r="AJ99" s="210"/>
      <c r="AK99" s="210"/>
      <c r="AL99" s="210"/>
      <c r="AM99" s="210"/>
      <c r="AN99" s="166" t="s">
        <v>2</v>
      </c>
      <c r="AO99" s="166"/>
      <c r="AP99" s="166"/>
      <c r="AQ99" s="166"/>
      <c r="AR99" s="166"/>
      <c r="AS99" s="166" t="s">
        <v>2</v>
      </c>
      <c r="AT99" s="166"/>
      <c r="AU99" s="166"/>
      <c r="AV99" s="166"/>
      <c r="AW99" s="166"/>
      <c r="AX99" s="166" t="s">
        <v>2</v>
      </c>
      <c r="AY99" s="166"/>
      <c r="AZ99" s="166"/>
      <c r="BA99" s="166"/>
      <c r="BB99" s="166"/>
      <c r="BC99" s="166" t="s">
        <v>2</v>
      </c>
      <c r="BD99" s="166"/>
      <c r="BE99" s="166"/>
      <c r="BF99" s="166"/>
      <c r="BG99" s="166"/>
      <c r="BH99" s="170" t="str">
        <f>IF(CC99=""," ",IF(LEFT(CC99,1)="3",Q99,Q101))</f>
        <v> </v>
      </c>
      <c r="BI99" s="171"/>
      <c r="BJ99" s="171"/>
      <c r="BK99" s="171"/>
      <c r="BL99" s="171"/>
      <c r="BM99" s="171"/>
      <c r="BN99" s="171"/>
      <c r="BO99" s="171"/>
      <c r="BP99" s="171"/>
      <c r="BQ99" s="171"/>
      <c r="BR99" s="171"/>
      <c r="BS99" s="171"/>
      <c r="BT99" s="171"/>
      <c r="BU99" s="171"/>
      <c r="BV99" s="171"/>
      <c r="BW99" s="172"/>
      <c r="BX99" s="185">
        <f>IF(CC99="","",VLOOKUP(CC99,result,2,FALSE))</f>
      </c>
      <c r="BY99" s="186"/>
      <c r="BZ99" s="186"/>
      <c r="CA99" s="186"/>
      <c r="CB99" s="187"/>
      <c r="CC99" s="188"/>
      <c r="CD99" s="189"/>
      <c r="CF99" s="3"/>
      <c r="CG99" s="21">
        <f>IF(BH99=G25,1,0)</f>
        <v>0</v>
      </c>
      <c r="CH99" s="21">
        <f>IF(BH99=G28,1,0)</f>
        <v>0</v>
      </c>
      <c r="CI99" s="21">
        <f>IF(BH99=G31,1,0)</f>
        <v>0</v>
      </c>
      <c r="CJ99" s="21">
        <f>IF(BH99=AS25,1,0)</f>
        <v>0</v>
      </c>
      <c r="CK99" s="21">
        <f>IF(BH99=AS28,1,0)</f>
        <v>0</v>
      </c>
      <c r="CL99" s="21">
        <f>IF(BH99=AS31,1,0)</f>
        <v>0</v>
      </c>
      <c r="CM99" s="21">
        <f>IF(BH99=AS34,1,0)</f>
        <v>0</v>
      </c>
      <c r="CN99" s="3"/>
      <c r="CO99" s="3"/>
      <c r="CP99" s="3"/>
      <c r="CQ99" s="3"/>
      <c r="CR99" s="3"/>
      <c r="CS99" s="3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</row>
    <row r="100" spans="2:153" ht="6" customHeight="1">
      <c r="B100" s="179"/>
      <c r="C100" s="180"/>
      <c r="D100" s="181"/>
      <c r="E100" s="179"/>
      <c r="F100" s="180"/>
      <c r="G100" s="181"/>
      <c r="H100" s="231"/>
      <c r="I100" s="232"/>
      <c r="J100" s="241"/>
      <c r="K100" s="231"/>
      <c r="L100" s="232"/>
      <c r="M100" s="241"/>
      <c r="N100" s="231"/>
      <c r="O100" s="232"/>
      <c r="P100" s="233"/>
      <c r="Q100" s="155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7"/>
      <c r="AI100" s="205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70"/>
      <c r="BI100" s="171"/>
      <c r="BJ100" s="171"/>
      <c r="BK100" s="171"/>
      <c r="BL100" s="171"/>
      <c r="BM100" s="171"/>
      <c r="BN100" s="171"/>
      <c r="BO100" s="171"/>
      <c r="BP100" s="171"/>
      <c r="BQ100" s="171"/>
      <c r="BR100" s="171"/>
      <c r="BS100" s="171"/>
      <c r="BT100" s="171"/>
      <c r="BU100" s="171"/>
      <c r="BV100" s="171"/>
      <c r="BW100" s="172"/>
      <c r="BX100" s="185"/>
      <c r="BY100" s="186"/>
      <c r="BZ100" s="186"/>
      <c r="CA100" s="186"/>
      <c r="CB100" s="187"/>
      <c r="CC100" s="188"/>
      <c r="CD100" s="189"/>
      <c r="CF100" s="3"/>
      <c r="CG100" s="24">
        <f>IF(CG101=G25,1,0)</f>
        <v>0</v>
      </c>
      <c r="CH100" s="24">
        <f>IF(CG101=G28,1,0)</f>
        <v>0</v>
      </c>
      <c r="CI100" s="24">
        <f>IF(CG101=G31,1,0)</f>
        <v>0</v>
      </c>
      <c r="CJ100" s="24">
        <f>IF(CG101=AS25,1,0)</f>
        <v>0</v>
      </c>
      <c r="CK100" s="24">
        <f>IF(CG101=AS28,1,0)</f>
        <v>0</v>
      </c>
      <c r="CL100" s="24">
        <f>IF(CG101=AS31,1,0)</f>
        <v>0</v>
      </c>
      <c r="CM100" s="24">
        <f>IF(CG101=AS34,1,0)</f>
        <v>0</v>
      </c>
      <c r="CN100" s="3"/>
      <c r="CO100" s="3"/>
      <c r="CP100" s="3"/>
      <c r="CQ100" s="3"/>
      <c r="CR100" s="3"/>
      <c r="CS100" s="3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</row>
    <row r="101" spans="1:153" ht="6" customHeight="1">
      <c r="A101" s="190" t="s">
        <v>54</v>
      </c>
      <c r="B101" s="192" t="s">
        <v>47</v>
      </c>
      <c r="C101" s="193"/>
      <c r="D101" s="194"/>
      <c r="E101" s="192" t="s">
        <v>46</v>
      </c>
      <c r="F101" s="193"/>
      <c r="G101" s="194"/>
      <c r="H101" s="231"/>
      <c r="I101" s="232"/>
      <c r="J101" s="241"/>
      <c r="K101" s="231"/>
      <c r="L101" s="232"/>
      <c r="M101" s="241"/>
      <c r="N101" s="231"/>
      <c r="O101" s="232"/>
      <c r="P101" s="233"/>
      <c r="Q101" s="198">
        <f>IF(E2=7,G5,IF(E2=6,G4,IF(E2=5,"",IF(E2=4,"",IF(E2=3,"","")))))</f>
      </c>
      <c r="R101" s="256"/>
      <c r="S101" s="256"/>
      <c r="T101" s="256"/>
      <c r="U101" s="256"/>
      <c r="V101" s="256"/>
      <c r="W101" s="256"/>
      <c r="X101" s="256"/>
      <c r="Y101" s="256"/>
      <c r="Z101" s="256"/>
      <c r="AA101" s="256"/>
      <c r="AB101" s="256"/>
      <c r="AC101" s="256"/>
      <c r="AD101" s="256"/>
      <c r="AE101" s="256"/>
      <c r="AF101" s="256"/>
      <c r="AG101" s="256"/>
      <c r="AH101" s="257"/>
      <c r="AI101" s="205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70"/>
      <c r="BI101" s="171"/>
      <c r="BJ101" s="171"/>
      <c r="BK101" s="171"/>
      <c r="BL101" s="171"/>
      <c r="BM101" s="171"/>
      <c r="BN101" s="171"/>
      <c r="BO101" s="171"/>
      <c r="BP101" s="171"/>
      <c r="BQ101" s="171"/>
      <c r="BR101" s="171"/>
      <c r="BS101" s="171"/>
      <c r="BT101" s="171"/>
      <c r="BU101" s="171"/>
      <c r="BV101" s="171"/>
      <c r="BW101" s="172"/>
      <c r="BX101" s="185"/>
      <c r="BY101" s="186"/>
      <c r="BZ101" s="186"/>
      <c r="CA101" s="186"/>
      <c r="CB101" s="187"/>
      <c r="CC101" s="188"/>
      <c r="CD101" s="189"/>
      <c r="CF101" s="3"/>
      <c r="CG101" s="25" t="str">
        <f>IF(CC99=""," ",IF(LEFT(CC99,1)="3",Q101,Q99))</f>
        <v> </v>
      </c>
      <c r="CH101" s="26"/>
      <c r="CI101" s="26"/>
      <c r="CJ101" s="26"/>
      <c r="CK101" s="27"/>
      <c r="CL101" s="27"/>
      <c r="CM101" s="27"/>
      <c r="CN101" s="3"/>
      <c r="CO101" s="3"/>
      <c r="CP101" s="3"/>
      <c r="CQ101" s="3"/>
      <c r="CR101" s="3"/>
      <c r="CS101" s="3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</row>
    <row r="102" spans="1:153" ht="6" customHeight="1">
      <c r="A102" s="191"/>
      <c r="B102" s="222"/>
      <c r="C102" s="223"/>
      <c r="D102" s="224"/>
      <c r="E102" s="222"/>
      <c r="F102" s="223"/>
      <c r="G102" s="224"/>
      <c r="H102" s="249"/>
      <c r="I102" s="250"/>
      <c r="J102" s="251"/>
      <c r="K102" s="249"/>
      <c r="L102" s="250"/>
      <c r="M102" s="251"/>
      <c r="N102" s="249"/>
      <c r="O102" s="250"/>
      <c r="P102" s="252"/>
      <c r="Q102" s="258"/>
      <c r="R102" s="259"/>
      <c r="S102" s="259"/>
      <c r="T102" s="259"/>
      <c r="U102" s="259"/>
      <c r="V102" s="259"/>
      <c r="W102" s="259"/>
      <c r="X102" s="259"/>
      <c r="Y102" s="259"/>
      <c r="Z102" s="259"/>
      <c r="AA102" s="259"/>
      <c r="AB102" s="259"/>
      <c r="AC102" s="259"/>
      <c r="AD102" s="259"/>
      <c r="AE102" s="259"/>
      <c r="AF102" s="259"/>
      <c r="AG102" s="259"/>
      <c r="AH102" s="260"/>
      <c r="AI102" s="261"/>
      <c r="AJ102" s="245"/>
      <c r="AK102" s="245"/>
      <c r="AL102" s="245"/>
      <c r="AM102" s="245"/>
      <c r="AN102" s="245"/>
      <c r="AO102" s="245"/>
      <c r="AP102" s="245"/>
      <c r="AQ102" s="245"/>
      <c r="AR102" s="245"/>
      <c r="AS102" s="245"/>
      <c r="AT102" s="245"/>
      <c r="AU102" s="245"/>
      <c r="AV102" s="245"/>
      <c r="AW102" s="245"/>
      <c r="AX102" s="245"/>
      <c r="AY102" s="245"/>
      <c r="AZ102" s="245"/>
      <c r="BA102" s="245"/>
      <c r="BB102" s="245"/>
      <c r="BC102" s="245"/>
      <c r="BD102" s="245"/>
      <c r="BE102" s="245"/>
      <c r="BF102" s="245"/>
      <c r="BG102" s="245"/>
      <c r="BH102" s="246"/>
      <c r="BI102" s="247"/>
      <c r="BJ102" s="247"/>
      <c r="BK102" s="247"/>
      <c r="BL102" s="247"/>
      <c r="BM102" s="247"/>
      <c r="BN102" s="247"/>
      <c r="BO102" s="247"/>
      <c r="BP102" s="247"/>
      <c r="BQ102" s="247"/>
      <c r="BR102" s="247"/>
      <c r="BS102" s="247"/>
      <c r="BT102" s="247"/>
      <c r="BU102" s="247"/>
      <c r="BV102" s="247"/>
      <c r="BW102" s="248"/>
      <c r="BX102" s="253"/>
      <c r="BY102" s="254"/>
      <c r="BZ102" s="254"/>
      <c r="CA102" s="254"/>
      <c r="CB102" s="255"/>
      <c r="CC102" s="188"/>
      <c r="CD102" s="189"/>
      <c r="CF102" s="3"/>
      <c r="CG102" s="27"/>
      <c r="CH102" s="27"/>
      <c r="CI102" s="27"/>
      <c r="CJ102" s="27"/>
      <c r="CK102" s="27"/>
      <c r="CL102" s="27"/>
      <c r="CM102" s="27"/>
      <c r="CN102" s="3"/>
      <c r="CO102" s="3"/>
      <c r="CP102" s="3"/>
      <c r="CQ102" s="3"/>
      <c r="CR102" s="3"/>
      <c r="CS102" s="3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</row>
    <row r="103" spans="2:153" ht="6" customHeight="1">
      <c r="B103" s="179" t="s">
        <v>92</v>
      </c>
      <c r="C103" s="180"/>
      <c r="D103" s="181"/>
      <c r="E103" s="237"/>
      <c r="F103" s="238"/>
      <c r="G103" s="243"/>
      <c r="H103" s="237"/>
      <c r="I103" s="238"/>
      <c r="J103" s="243"/>
      <c r="K103" s="237"/>
      <c r="L103" s="238"/>
      <c r="M103" s="243"/>
      <c r="N103" s="237"/>
      <c r="O103" s="238"/>
      <c r="P103" s="239"/>
      <c r="Q103" s="152">
        <f>IF(E2=7,G7,IF(E2=6,"",IF(E2=5,"",IF(E2=4,"",IF(E2=3,"","")))))</f>
      </c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4"/>
      <c r="AI103" s="204" t="s">
        <v>2</v>
      </c>
      <c r="AJ103" s="165"/>
      <c r="AK103" s="165"/>
      <c r="AL103" s="165"/>
      <c r="AM103" s="165"/>
      <c r="AN103" s="165" t="s">
        <v>2</v>
      </c>
      <c r="AO103" s="165"/>
      <c r="AP103" s="165"/>
      <c r="AQ103" s="165"/>
      <c r="AR103" s="165"/>
      <c r="AS103" s="165" t="s">
        <v>2</v>
      </c>
      <c r="AT103" s="165"/>
      <c r="AU103" s="165"/>
      <c r="AV103" s="165"/>
      <c r="AW103" s="165"/>
      <c r="AX103" s="165" t="s">
        <v>2</v>
      </c>
      <c r="AY103" s="165"/>
      <c r="AZ103" s="165"/>
      <c r="BA103" s="165"/>
      <c r="BB103" s="165"/>
      <c r="BC103" s="165" t="s">
        <v>2</v>
      </c>
      <c r="BD103" s="165"/>
      <c r="BE103" s="165"/>
      <c r="BF103" s="165"/>
      <c r="BG103" s="165"/>
      <c r="BH103" s="167" t="str">
        <f>IF(CC103=""," ",IF(LEFT(CC103,1)="3",Q103,Q105))</f>
        <v> </v>
      </c>
      <c r="BI103" s="168"/>
      <c r="BJ103" s="168"/>
      <c r="BK103" s="168"/>
      <c r="BL103" s="168"/>
      <c r="BM103" s="168"/>
      <c r="BN103" s="168"/>
      <c r="BO103" s="168"/>
      <c r="BP103" s="168"/>
      <c r="BQ103" s="168"/>
      <c r="BR103" s="168"/>
      <c r="BS103" s="168"/>
      <c r="BT103" s="168"/>
      <c r="BU103" s="168"/>
      <c r="BV103" s="168"/>
      <c r="BW103" s="169"/>
      <c r="BX103" s="182">
        <f>IF(CC103="","",VLOOKUP(CC103,result,2,FALSE))</f>
      </c>
      <c r="BY103" s="183"/>
      <c r="BZ103" s="183"/>
      <c r="CA103" s="183"/>
      <c r="CB103" s="184"/>
      <c r="CC103" s="188"/>
      <c r="CD103" s="189"/>
      <c r="CF103" s="3"/>
      <c r="CG103" s="21">
        <f>IF(BH103=G25,1,0)</f>
        <v>0</v>
      </c>
      <c r="CH103" s="21">
        <f>IF(BH103=G28,1,0)</f>
        <v>0</v>
      </c>
      <c r="CI103" s="21">
        <f>IF(BH103=G31,1,0)</f>
        <v>0</v>
      </c>
      <c r="CJ103" s="21">
        <f>IF(BH103=AS25,1,0)</f>
        <v>0</v>
      </c>
      <c r="CK103" s="21">
        <f>IF(BH103=AS28,1,0)</f>
        <v>0</v>
      </c>
      <c r="CL103" s="21">
        <f>IF(BH103=AS31,1,0)</f>
        <v>0</v>
      </c>
      <c r="CM103" s="21">
        <f>IF(BH103=AS34,1,0)</f>
        <v>0</v>
      </c>
      <c r="CN103" s="3"/>
      <c r="CO103" s="3"/>
      <c r="CP103" s="3"/>
      <c r="CQ103" s="3"/>
      <c r="CR103" s="3"/>
      <c r="CS103" s="3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</row>
    <row r="104" spans="2:153" ht="6" customHeight="1">
      <c r="B104" s="179"/>
      <c r="C104" s="180"/>
      <c r="D104" s="181"/>
      <c r="E104" s="231"/>
      <c r="F104" s="232"/>
      <c r="G104" s="241"/>
      <c r="H104" s="231"/>
      <c r="I104" s="232"/>
      <c r="J104" s="241"/>
      <c r="K104" s="231"/>
      <c r="L104" s="232"/>
      <c r="M104" s="241"/>
      <c r="N104" s="231"/>
      <c r="O104" s="232"/>
      <c r="P104" s="233"/>
      <c r="Q104" s="155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7"/>
      <c r="AI104" s="205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70"/>
      <c r="BI104" s="171"/>
      <c r="BJ104" s="171"/>
      <c r="BK104" s="171"/>
      <c r="BL104" s="171"/>
      <c r="BM104" s="171"/>
      <c r="BN104" s="171"/>
      <c r="BO104" s="171"/>
      <c r="BP104" s="171"/>
      <c r="BQ104" s="171"/>
      <c r="BR104" s="171"/>
      <c r="BS104" s="171"/>
      <c r="BT104" s="171"/>
      <c r="BU104" s="171"/>
      <c r="BV104" s="171"/>
      <c r="BW104" s="172"/>
      <c r="BX104" s="185"/>
      <c r="BY104" s="186"/>
      <c r="BZ104" s="186"/>
      <c r="CA104" s="186"/>
      <c r="CB104" s="187"/>
      <c r="CC104" s="188"/>
      <c r="CD104" s="189"/>
      <c r="CF104" s="3"/>
      <c r="CG104" s="24">
        <f>IF(CG105=G25,1,0)</f>
        <v>0</v>
      </c>
      <c r="CH104" s="24">
        <f>IF(CG105=G28,1,0)</f>
        <v>0</v>
      </c>
      <c r="CI104" s="24">
        <f>IF(CG105=G31,1,0)</f>
        <v>0</v>
      </c>
      <c r="CJ104" s="24">
        <f>IF(CG105=AS25,1,0)</f>
        <v>0</v>
      </c>
      <c r="CK104" s="24">
        <f>IF(CG105=AS28,1,0)</f>
        <v>0</v>
      </c>
      <c r="CL104" s="24">
        <f>IF(CG105=AS31,1,0)</f>
        <v>0</v>
      </c>
      <c r="CM104" s="24">
        <f>IF(CG105=AS34,1,0)</f>
        <v>0</v>
      </c>
      <c r="CN104" s="3"/>
      <c r="CO104" s="3"/>
      <c r="CP104" s="3"/>
      <c r="CQ104" s="3"/>
      <c r="CR104" s="3"/>
      <c r="CS104" s="3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</row>
    <row r="105" spans="1:153" ht="6" customHeight="1">
      <c r="A105" s="190" t="s">
        <v>54</v>
      </c>
      <c r="B105" s="192" t="s">
        <v>46</v>
      </c>
      <c r="C105" s="193"/>
      <c r="D105" s="194"/>
      <c r="E105" s="231"/>
      <c r="F105" s="232"/>
      <c r="G105" s="241"/>
      <c r="H105" s="231"/>
      <c r="I105" s="232"/>
      <c r="J105" s="241"/>
      <c r="K105" s="231"/>
      <c r="L105" s="232"/>
      <c r="M105" s="241"/>
      <c r="N105" s="231"/>
      <c r="O105" s="232"/>
      <c r="P105" s="233"/>
      <c r="Q105" s="198">
        <f>IF(E2=7,G3,IF(E2=6,"",IF(E2=5,"",IF(E2=4,"",IF(E2=3,"","")))))</f>
      </c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200"/>
      <c r="AI105" s="205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70"/>
      <c r="BI105" s="171"/>
      <c r="BJ105" s="171"/>
      <c r="BK105" s="171"/>
      <c r="BL105" s="171"/>
      <c r="BM105" s="171"/>
      <c r="BN105" s="171"/>
      <c r="BO105" s="171"/>
      <c r="BP105" s="171"/>
      <c r="BQ105" s="171"/>
      <c r="BR105" s="171"/>
      <c r="BS105" s="171"/>
      <c r="BT105" s="171"/>
      <c r="BU105" s="171"/>
      <c r="BV105" s="171"/>
      <c r="BW105" s="172"/>
      <c r="BX105" s="185"/>
      <c r="BY105" s="186"/>
      <c r="BZ105" s="186"/>
      <c r="CA105" s="186"/>
      <c r="CB105" s="187"/>
      <c r="CC105" s="188"/>
      <c r="CD105" s="189"/>
      <c r="CF105" s="3"/>
      <c r="CG105" s="25" t="str">
        <f>IF(CC103=""," ",IF(LEFT(CC103,1)="3",Q105,Q103))</f>
        <v> </v>
      </c>
      <c r="CH105" s="26"/>
      <c r="CI105" s="26"/>
      <c r="CJ105" s="26"/>
      <c r="CK105" s="27"/>
      <c r="CL105" s="27"/>
      <c r="CM105" s="27"/>
      <c r="CN105" s="3"/>
      <c r="CO105" s="3"/>
      <c r="CP105" s="3"/>
      <c r="CQ105" s="3"/>
      <c r="CR105" s="3"/>
      <c r="CS105" s="3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</row>
    <row r="106" spans="1:153" ht="6" customHeight="1">
      <c r="A106" s="191"/>
      <c r="B106" s="222"/>
      <c r="C106" s="223"/>
      <c r="D106" s="224"/>
      <c r="E106" s="234"/>
      <c r="F106" s="235"/>
      <c r="G106" s="242"/>
      <c r="H106" s="234"/>
      <c r="I106" s="235"/>
      <c r="J106" s="242"/>
      <c r="K106" s="234"/>
      <c r="L106" s="235"/>
      <c r="M106" s="242"/>
      <c r="N106" s="234"/>
      <c r="O106" s="235"/>
      <c r="P106" s="236"/>
      <c r="Q106" s="201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3"/>
      <c r="AI106" s="211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173"/>
      <c r="BI106" s="174"/>
      <c r="BJ106" s="174"/>
      <c r="BK106" s="174"/>
      <c r="BL106" s="174"/>
      <c r="BM106" s="174"/>
      <c r="BN106" s="174"/>
      <c r="BO106" s="174"/>
      <c r="BP106" s="174"/>
      <c r="BQ106" s="174"/>
      <c r="BR106" s="174"/>
      <c r="BS106" s="174"/>
      <c r="BT106" s="174"/>
      <c r="BU106" s="174"/>
      <c r="BV106" s="174"/>
      <c r="BW106" s="175"/>
      <c r="BX106" s="219"/>
      <c r="BY106" s="220"/>
      <c r="BZ106" s="220"/>
      <c r="CA106" s="220"/>
      <c r="CB106" s="221"/>
      <c r="CC106" s="188"/>
      <c r="CD106" s="189"/>
      <c r="CF106" s="3"/>
      <c r="CG106" s="27"/>
      <c r="CH106" s="27"/>
      <c r="CI106" s="27"/>
      <c r="CJ106" s="27"/>
      <c r="CK106" s="27"/>
      <c r="CL106" s="27"/>
      <c r="CM106" s="27"/>
      <c r="CN106" s="3"/>
      <c r="CO106" s="3"/>
      <c r="CP106" s="3"/>
      <c r="CQ106" s="3"/>
      <c r="CR106" s="3"/>
      <c r="CS106" s="3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</row>
    <row r="107" spans="2:153" ht="6" customHeight="1">
      <c r="B107" s="179" t="s">
        <v>93</v>
      </c>
      <c r="C107" s="180"/>
      <c r="D107" s="181"/>
      <c r="E107" s="237"/>
      <c r="F107" s="238"/>
      <c r="G107" s="243"/>
      <c r="H107" s="237"/>
      <c r="I107" s="238"/>
      <c r="J107" s="243"/>
      <c r="K107" s="237"/>
      <c r="L107" s="238"/>
      <c r="M107" s="243"/>
      <c r="N107" s="237"/>
      <c r="O107" s="238"/>
      <c r="P107" s="239"/>
      <c r="Q107" s="155">
        <f>IF(E2=7,G6,IF(E2=6,"",IF(E2=5,"",IF(E2=4,"",IF(E2=3,"","")))))</f>
      </c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7"/>
      <c r="AI107" s="205" t="s">
        <v>2</v>
      </c>
      <c r="AJ107" s="166"/>
      <c r="AK107" s="166"/>
      <c r="AL107" s="166"/>
      <c r="AM107" s="166"/>
      <c r="AN107" s="166" t="s">
        <v>2</v>
      </c>
      <c r="AO107" s="166"/>
      <c r="AP107" s="166"/>
      <c r="AQ107" s="166"/>
      <c r="AR107" s="166"/>
      <c r="AS107" s="166" t="s">
        <v>2</v>
      </c>
      <c r="AT107" s="166"/>
      <c r="AU107" s="166"/>
      <c r="AV107" s="166"/>
      <c r="AW107" s="166"/>
      <c r="AX107" s="166" t="s">
        <v>2</v>
      </c>
      <c r="AY107" s="166"/>
      <c r="AZ107" s="166"/>
      <c r="BA107" s="166"/>
      <c r="BB107" s="166"/>
      <c r="BC107" s="166" t="s">
        <v>2</v>
      </c>
      <c r="BD107" s="166"/>
      <c r="BE107" s="166"/>
      <c r="BF107" s="166"/>
      <c r="BG107" s="166"/>
      <c r="BH107" s="170" t="str">
        <f>IF(CC107=""," ",IF(LEFT(CC107,1)="3",Q107,Q109))</f>
        <v> </v>
      </c>
      <c r="BI107" s="171"/>
      <c r="BJ107" s="171"/>
      <c r="BK107" s="171"/>
      <c r="BL107" s="171"/>
      <c r="BM107" s="171"/>
      <c r="BN107" s="171"/>
      <c r="BO107" s="171"/>
      <c r="BP107" s="171"/>
      <c r="BQ107" s="171"/>
      <c r="BR107" s="171"/>
      <c r="BS107" s="171"/>
      <c r="BT107" s="171"/>
      <c r="BU107" s="171"/>
      <c r="BV107" s="171"/>
      <c r="BW107" s="172"/>
      <c r="BX107" s="185">
        <f>IF(CC107="","",VLOOKUP(CC107,result,2,FALSE))</f>
      </c>
      <c r="BY107" s="186"/>
      <c r="BZ107" s="186"/>
      <c r="CA107" s="186"/>
      <c r="CB107" s="187"/>
      <c r="CC107" s="188"/>
      <c r="CD107" s="189"/>
      <c r="CF107" s="3"/>
      <c r="CG107" s="21">
        <f>IF(BH107=G25,1,0)</f>
        <v>0</v>
      </c>
      <c r="CH107" s="21">
        <f>IF(BH107=G28,1,0)</f>
        <v>0</v>
      </c>
      <c r="CI107" s="21">
        <f>IF(BH107=G31,1,0)</f>
        <v>0</v>
      </c>
      <c r="CJ107" s="21">
        <f>IF(BH107=AS25,1,0)</f>
        <v>0</v>
      </c>
      <c r="CK107" s="21">
        <f>IF(BH107=AS28,1,0)</f>
        <v>0</v>
      </c>
      <c r="CL107" s="21">
        <f>IF(BH107=AS31,1,0)</f>
        <v>0</v>
      </c>
      <c r="CM107" s="21">
        <f>IF(BH107=AS34,1,0)</f>
        <v>0</v>
      </c>
      <c r="CN107" s="3"/>
      <c r="CO107" s="3"/>
      <c r="CP107" s="3"/>
      <c r="CQ107" s="3"/>
      <c r="CR107" s="3"/>
      <c r="CS107" s="3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</row>
    <row r="108" spans="2:153" ht="6" customHeight="1">
      <c r="B108" s="179"/>
      <c r="C108" s="180"/>
      <c r="D108" s="181"/>
      <c r="E108" s="231"/>
      <c r="F108" s="232"/>
      <c r="G108" s="241"/>
      <c r="H108" s="231"/>
      <c r="I108" s="232"/>
      <c r="J108" s="241"/>
      <c r="K108" s="231"/>
      <c r="L108" s="232"/>
      <c r="M108" s="241"/>
      <c r="N108" s="231"/>
      <c r="O108" s="232"/>
      <c r="P108" s="233"/>
      <c r="Q108" s="155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7"/>
      <c r="AI108" s="205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70"/>
      <c r="BI108" s="171"/>
      <c r="BJ108" s="171"/>
      <c r="BK108" s="171"/>
      <c r="BL108" s="171"/>
      <c r="BM108" s="171"/>
      <c r="BN108" s="171"/>
      <c r="BO108" s="171"/>
      <c r="BP108" s="171"/>
      <c r="BQ108" s="171"/>
      <c r="BR108" s="171"/>
      <c r="BS108" s="171"/>
      <c r="BT108" s="171"/>
      <c r="BU108" s="171"/>
      <c r="BV108" s="171"/>
      <c r="BW108" s="172"/>
      <c r="BX108" s="185"/>
      <c r="BY108" s="186"/>
      <c r="BZ108" s="186"/>
      <c r="CA108" s="186"/>
      <c r="CB108" s="187"/>
      <c r="CC108" s="188"/>
      <c r="CD108" s="189"/>
      <c r="CF108" s="3"/>
      <c r="CG108" s="24">
        <f>IF(CG109=G25,1,0)</f>
        <v>0</v>
      </c>
      <c r="CH108" s="24">
        <f>IF(CG109=G28,1,0)</f>
        <v>0</v>
      </c>
      <c r="CI108" s="24">
        <f>IF(CG109=G31,1,0)</f>
        <v>0</v>
      </c>
      <c r="CJ108" s="24">
        <f>IF(CG109=AS25,1,0)</f>
        <v>0</v>
      </c>
      <c r="CK108" s="24">
        <f>IF(CG109=AS28,1,0)</f>
        <v>0</v>
      </c>
      <c r="CL108" s="24">
        <f>IF(CG109=AS31,1,0)</f>
        <v>0</v>
      </c>
      <c r="CM108" s="24">
        <f>IF(CG109=AS34,1,0)</f>
        <v>0</v>
      </c>
      <c r="CN108" s="3"/>
      <c r="CO108" s="3"/>
      <c r="CP108" s="3"/>
      <c r="CQ108" s="3"/>
      <c r="CR108" s="3"/>
      <c r="CS108" s="3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</row>
    <row r="109" spans="1:153" ht="6" customHeight="1">
      <c r="A109" s="190" t="s">
        <v>54</v>
      </c>
      <c r="B109" s="192" t="s">
        <v>49</v>
      </c>
      <c r="C109" s="193"/>
      <c r="D109" s="194"/>
      <c r="E109" s="231"/>
      <c r="F109" s="232"/>
      <c r="G109" s="241"/>
      <c r="H109" s="231"/>
      <c r="I109" s="232"/>
      <c r="J109" s="241"/>
      <c r="K109" s="231"/>
      <c r="L109" s="232"/>
      <c r="M109" s="241"/>
      <c r="N109" s="231"/>
      <c r="O109" s="232"/>
      <c r="P109" s="233"/>
      <c r="Q109" s="198">
        <f>IF(E2=7,G9,IF(E2=6,"",IF(E2=5,"",IF(E2=4,"",IF(E2=3,"","")))))</f>
      </c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200"/>
      <c r="AI109" s="205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70"/>
      <c r="BI109" s="171"/>
      <c r="BJ109" s="171"/>
      <c r="BK109" s="171"/>
      <c r="BL109" s="171"/>
      <c r="BM109" s="171"/>
      <c r="BN109" s="171"/>
      <c r="BO109" s="171"/>
      <c r="BP109" s="171"/>
      <c r="BQ109" s="171"/>
      <c r="BR109" s="171"/>
      <c r="BS109" s="171"/>
      <c r="BT109" s="171"/>
      <c r="BU109" s="171"/>
      <c r="BV109" s="171"/>
      <c r="BW109" s="172"/>
      <c r="BX109" s="185"/>
      <c r="BY109" s="186"/>
      <c r="BZ109" s="186"/>
      <c r="CA109" s="186"/>
      <c r="CB109" s="187"/>
      <c r="CC109" s="188"/>
      <c r="CD109" s="189"/>
      <c r="CF109" s="3"/>
      <c r="CG109" s="25" t="str">
        <f>IF(CC107=""," ",IF(LEFT(CC107,1)="3",Q109,Q107))</f>
        <v> </v>
      </c>
      <c r="CH109" s="26"/>
      <c r="CI109" s="26"/>
      <c r="CJ109" s="26"/>
      <c r="CK109" s="27"/>
      <c r="CL109" s="27"/>
      <c r="CM109" s="27"/>
      <c r="CN109" s="3"/>
      <c r="CO109" s="3"/>
      <c r="CP109" s="3"/>
      <c r="CQ109" s="3"/>
      <c r="CR109" s="3"/>
      <c r="CS109" s="3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</row>
    <row r="110" spans="1:153" ht="6" customHeight="1">
      <c r="A110" s="191"/>
      <c r="B110" s="195"/>
      <c r="C110" s="196"/>
      <c r="D110" s="197"/>
      <c r="E110" s="234"/>
      <c r="F110" s="235"/>
      <c r="G110" s="242"/>
      <c r="H110" s="234"/>
      <c r="I110" s="235"/>
      <c r="J110" s="242"/>
      <c r="K110" s="234"/>
      <c r="L110" s="235"/>
      <c r="M110" s="242"/>
      <c r="N110" s="234"/>
      <c r="O110" s="235"/>
      <c r="P110" s="236"/>
      <c r="Q110" s="201"/>
      <c r="R110" s="202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2"/>
      <c r="AG110" s="202"/>
      <c r="AH110" s="203"/>
      <c r="AI110" s="211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173"/>
      <c r="BI110" s="174"/>
      <c r="BJ110" s="174"/>
      <c r="BK110" s="174"/>
      <c r="BL110" s="174"/>
      <c r="BM110" s="174"/>
      <c r="BN110" s="174"/>
      <c r="BO110" s="174"/>
      <c r="BP110" s="174"/>
      <c r="BQ110" s="174"/>
      <c r="BR110" s="174"/>
      <c r="BS110" s="174"/>
      <c r="BT110" s="174"/>
      <c r="BU110" s="174"/>
      <c r="BV110" s="174"/>
      <c r="BW110" s="175"/>
      <c r="BX110" s="185"/>
      <c r="BY110" s="186"/>
      <c r="BZ110" s="186"/>
      <c r="CA110" s="186"/>
      <c r="CB110" s="187"/>
      <c r="CC110" s="188"/>
      <c r="CD110" s="189"/>
      <c r="CF110" s="3"/>
      <c r="CG110" s="27"/>
      <c r="CH110" s="27"/>
      <c r="CI110" s="27"/>
      <c r="CJ110" s="27"/>
      <c r="CK110" s="27"/>
      <c r="CL110" s="27"/>
      <c r="CM110" s="27"/>
      <c r="CN110" s="3"/>
      <c r="CO110" s="3"/>
      <c r="CP110" s="3"/>
      <c r="CQ110" s="3"/>
      <c r="CR110" s="3"/>
      <c r="CS110" s="3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</row>
    <row r="111" spans="2:153" ht="6" customHeight="1">
      <c r="B111" s="179" t="s">
        <v>29</v>
      </c>
      <c r="C111" s="180"/>
      <c r="D111" s="181"/>
      <c r="E111" s="237"/>
      <c r="F111" s="238"/>
      <c r="G111" s="243"/>
      <c r="H111" s="237"/>
      <c r="I111" s="238"/>
      <c r="J111" s="243"/>
      <c r="K111" s="237"/>
      <c r="L111" s="238"/>
      <c r="M111" s="243"/>
      <c r="N111" s="237"/>
      <c r="O111" s="238"/>
      <c r="P111" s="239"/>
      <c r="Q111" s="155">
        <f>IF(E2=7,G4,IF(E2=6,"",IF(E2=5,"",IF(E2=4,"",IF(E2=3,"","")))))</f>
      </c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7"/>
      <c r="AI111" s="209" t="s">
        <v>2</v>
      </c>
      <c r="AJ111" s="210"/>
      <c r="AK111" s="210"/>
      <c r="AL111" s="210"/>
      <c r="AM111" s="210"/>
      <c r="AN111" s="210" t="s">
        <v>2</v>
      </c>
      <c r="AO111" s="210"/>
      <c r="AP111" s="210"/>
      <c r="AQ111" s="210"/>
      <c r="AR111" s="210"/>
      <c r="AS111" s="210" t="s">
        <v>2</v>
      </c>
      <c r="AT111" s="210"/>
      <c r="AU111" s="210"/>
      <c r="AV111" s="210"/>
      <c r="AW111" s="210"/>
      <c r="AX111" s="210" t="s">
        <v>2</v>
      </c>
      <c r="AY111" s="210"/>
      <c r="AZ111" s="210"/>
      <c r="BA111" s="210"/>
      <c r="BB111" s="210"/>
      <c r="BC111" s="210" t="s">
        <v>2</v>
      </c>
      <c r="BD111" s="210"/>
      <c r="BE111" s="210"/>
      <c r="BF111" s="210"/>
      <c r="BG111" s="210"/>
      <c r="BH111" s="213" t="str">
        <f>IF(CC111=""," ",IF(LEFT(CC111,1)="3",Q111,Q113))</f>
        <v> </v>
      </c>
      <c r="BI111" s="214"/>
      <c r="BJ111" s="214"/>
      <c r="BK111" s="214"/>
      <c r="BL111" s="214"/>
      <c r="BM111" s="214"/>
      <c r="BN111" s="214"/>
      <c r="BO111" s="214"/>
      <c r="BP111" s="214"/>
      <c r="BQ111" s="214"/>
      <c r="BR111" s="214"/>
      <c r="BS111" s="214"/>
      <c r="BT111" s="214"/>
      <c r="BU111" s="214"/>
      <c r="BV111" s="214"/>
      <c r="BW111" s="215"/>
      <c r="BX111" s="244">
        <f>IF(CC111="","",VLOOKUP(CC111,result,2,FALSE))</f>
      </c>
      <c r="BY111" s="217"/>
      <c r="BZ111" s="217"/>
      <c r="CA111" s="217"/>
      <c r="CB111" s="218"/>
      <c r="CC111" s="188"/>
      <c r="CD111" s="189"/>
      <c r="CF111" s="3"/>
      <c r="CG111" s="21">
        <f>IF(BH111=G25,1,0)</f>
        <v>0</v>
      </c>
      <c r="CH111" s="21">
        <f>IF(BH111=G28,1,0)</f>
        <v>0</v>
      </c>
      <c r="CI111" s="21">
        <f>IF(BH111=G31,1,0)</f>
        <v>0</v>
      </c>
      <c r="CJ111" s="21">
        <f>IF(BH111=AS25,1,0)</f>
        <v>0</v>
      </c>
      <c r="CK111" s="21">
        <f>IF(BH111=AS28,1,0)</f>
        <v>0</v>
      </c>
      <c r="CL111" s="21">
        <f>IF(BH111=AS31,1,0)</f>
        <v>0</v>
      </c>
      <c r="CM111" s="21">
        <f>IF(BH111=AS34,1,0)</f>
        <v>0</v>
      </c>
      <c r="CN111" s="3"/>
      <c r="CO111" s="3"/>
      <c r="CP111" s="3"/>
      <c r="CQ111" s="3"/>
      <c r="CR111" s="3"/>
      <c r="CS111" s="3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</row>
    <row r="112" spans="2:153" ht="6" customHeight="1">
      <c r="B112" s="179"/>
      <c r="C112" s="180"/>
      <c r="D112" s="181"/>
      <c r="E112" s="231"/>
      <c r="F112" s="232"/>
      <c r="G112" s="241"/>
      <c r="H112" s="231"/>
      <c r="I112" s="232"/>
      <c r="J112" s="241"/>
      <c r="K112" s="231"/>
      <c r="L112" s="232"/>
      <c r="M112" s="241"/>
      <c r="N112" s="231"/>
      <c r="O112" s="232"/>
      <c r="P112" s="233"/>
      <c r="Q112" s="155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7"/>
      <c r="AI112" s="205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70"/>
      <c r="BI112" s="171"/>
      <c r="BJ112" s="171"/>
      <c r="BK112" s="171"/>
      <c r="BL112" s="171"/>
      <c r="BM112" s="171"/>
      <c r="BN112" s="171"/>
      <c r="BO112" s="171"/>
      <c r="BP112" s="171"/>
      <c r="BQ112" s="171"/>
      <c r="BR112" s="171"/>
      <c r="BS112" s="171"/>
      <c r="BT112" s="171"/>
      <c r="BU112" s="171"/>
      <c r="BV112" s="171"/>
      <c r="BW112" s="172"/>
      <c r="BX112" s="185"/>
      <c r="BY112" s="186"/>
      <c r="BZ112" s="186"/>
      <c r="CA112" s="186"/>
      <c r="CB112" s="187"/>
      <c r="CC112" s="188"/>
      <c r="CD112" s="189"/>
      <c r="CF112" s="3"/>
      <c r="CG112" s="24">
        <f>IF(CG113=G25,1,0)</f>
        <v>0</v>
      </c>
      <c r="CH112" s="24">
        <f>IF(CG113=G28,1,0)</f>
        <v>0</v>
      </c>
      <c r="CI112" s="24">
        <f>IF(CG113=G31,1,0)</f>
        <v>0</v>
      </c>
      <c r="CJ112" s="24">
        <f>IF(CG113=AS25,1,0)</f>
        <v>0</v>
      </c>
      <c r="CK112" s="24">
        <f>IF(CG113=AS28,1,0)</f>
        <v>0</v>
      </c>
      <c r="CL112" s="24">
        <f>IF(CG113=AS31,1,0)</f>
        <v>0</v>
      </c>
      <c r="CM112" s="24">
        <f>IF(CG113=AS34,1,0)</f>
        <v>0</v>
      </c>
      <c r="CN112" s="3"/>
      <c r="CO112" s="3"/>
      <c r="CP112" s="3"/>
      <c r="CQ112" s="3"/>
      <c r="CR112" s="3"/>
      <c r="CS112" s="3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</row>
    <row r="113" spans="1:153" s="28" customFormat="1" ht="6" customHeight="1">
      <c r="A113" s="190" t="s">
        <v>54</v>
      </c>
      <c r="B113" s="192" t="s">
        <v>50</v>
      </c>
      <c r="C113" s="193"/>
      <c r="D113" s="194"/>
      <c r="E113" s="231"/>
      <c r="F113" s="232"/>
      <c r="G113" s="241"/>
      <c r="H113" s="231"/>
      <c r="I113" s="232"/>
      <c r="J113" s="241"/>
      <c r="K113" s="231"/>
      <c r="L113" s="232"/>
      <c r="M113" s="241"/>
      <c r="N113" s="231"/>
      <c r="O113" s="232"/>
      <c r="P113" s="233"/>
      <c r="Q113" s="198">
        <f>IF(E2=7,G7,IF(E26=6,"",IF(E26=5,"",IF(E26=4,"",IF(E26=3,"","")))))</f>
      </c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200"/>
      <c r="AI113" s="205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70"/>
      <c r="BI113" s="171"/>
      <c r="BJ113" s="171"/>
      <c r="BK113" s="171"/>
      <c r="BL113" s="171"/>
      <c r="BM113" s="171"/>
      <c r="BN113" s="171"/>
      <c r="BO113" s="171"/>
      <c r="BP113" s="171"/>
      <c r="BQ113" s="171"/>
      <c r="BR113" s="171"/>
      <c r="BS113" s="171"/>
      <c r="BT113" s="171"/>
      <c r="BU113" s="171"/>
      <c r="BV113" s="171"/>
      <c r="BW113" s="172"/>
      <c r="BX113" s="185"/>
      <c r="BY113" s="186"/>
      <c r="BZ113" s="186"/>
      <c r="CA113" s="186"/>
      <c r="CB113" s="187"/>
      <c r="CC113" s="188"/>
      <c r="CD113" s="189"/>
      <c r="CE113" s="14"/>
      <c r="CF113" s="3"/>
      <c r="CG113" s="25" t="str">
        <f>IF(CC111=""," ",IF(LEFT(CC111,1)="3",Q113,Q111))</f>
        <v> </v>
      </c>
      <c r="CH113" s="26"/>
      <c r="CI113" s="26"/>
      <c r="CJ113" s="26"/>
      <c r="CK113" s="27"/>
      <c r="CL113" s="27"/>
      <c r="CM113" s="27"/>
      <c r="CN113" s="3"/>
      <c r="CO113" s="3"/>
      <c r="CP113" s="3"/>
      <c r="CQ113" s="3"/>
      <c r="CR113" s="3"/>
      <c r="CS113" s="3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</row>
    <row r="114" spans="1:153" ht="6" customHeight="1">
      <c r="A114" s="191"/>
      <c r="B114" s="195"/>
      <c r="C114" s="196"/>
      <c r="D114" s="197"/>
      <c r="E114" s="234"/>
      <c r="F114" s="235"/>
      <c r="G114" s="242"/>
      <c r="H114" s="234"/>
      <c r="I114" s="235"/>
      <c r="J114" s="242"/>
      <c r="K114" s="234"/>
      <c r="L114" s="235"/>
      <c r="M114" s="242"/>
      <c r="N114" s="234"/>
      <c r="O114" s="235"/>
      <c r="P114" s="236"/>
      <c r="Q114" s="201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2"/>
      <c r="AG114" s="202"/>
      <c r="AH114" s="203"/>
      <c r="AI114" s="211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173"/>
      <c r="BI114" s="174"/>
      <c r="BJ114" s="174"/>
      <c r="BK114" s="174"/>
      <c r="BL114" s="174"/>
      <c r="BM114" s="174"/>
      <c r="BN114" s="174"/>
      <c r="BO114" s="174"/>
      <c r="BP114" s="174"/>
      <c r="BQ114" s="174"/>
      <c r="BR114" s="174"/>
      <c r="BS114" s="174"/>
      <c r="BT114" s="174"/>
      <c r="BU114" s="174"/>
      <c r="BV114" s="174"/>
      <c r="BW114" s="175"/>
      <c r="BX114" s="219"/>
      <c r="BY114" s="220"/>
      <c r="BZ114" s="220"/>
      <c r="CA114" s="220"/>
      <c r="CB114" s="221"/>
      <c r="CC114" s="188"/>
      <c r="CD114" s="189"/>
      <c r="CF114" s="3"/>
      <c r="CG114" s="27"/>
      <c r="CH114" s="27"/>
      <c r="CI114" s="27"/>
      <c r="CJ114" s="27"/>
      <c r="CK114" s="27"/>
      <c r="CL114" s="27"/>
      <c r="CM114" s="27"/>
      <c r="CN114" s="3"/>
      <c r="CO114" s="3"/>
      <c r="CP114" s="3"/>
      <c r="CQ114" s="3"/>
      <c r="CR114" s="3"/>
      <c r="CS114" s="3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</row>
    <row r="115" spans="2:153" ht="6" customHeight="1">
      <c r="B115" s="179" t="s">
        <v>34</v>
      </c>
      <c r="C115" s="180"/>
      <c r="D115" s="181"/>
      <c r="E115" s="237"/>
      <c r="F115" s="238"/>
      <c r="G115" s="243"/>
      <c r="H115" s="237"/>
      <c r="I115" s="238"/>
      <c r="J115" s="243"/>
      <c r="K115" s="237"/>
      <c r="L115" s="238"/>
      <c r="M115" s="243"/>
      <c r="N115" s="237"/>
      <c r="O115" s="238"/>
      <c r="P115" s="239"/>
      <c r="Q115" s="155">
        <f>IF(E2=7,G6,IF(E2=6,"",IF(E2=5,"",IF(E2=4,"",IF(E2=3,"","")))))</f>
      </c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7"/>
      <c r="AI115" s="209" t="s">
        <v>2</v>
      </c>
      <c r="AJ115" s="210"/>
      <c r="AK115" s="210"/>
      <c r="AL115" s="210"/>
      <c r="AM115" s="210"/>
      <c r="AN115" s="210" t="s">
        <v>2</v>
      </c>
      <c r="AO115" s="210"/>
      <c r="AP115" s="210"/>
      <c r="AQ115" s="210"/>
      <c r="AR115" s="210"/>
      <c r="AS115" s="210" t="s">
        <v>2</v>
      </c>
      <c r="AT115" s="210"/>
      <c r="AU115" s="210"/>
      <c r="AV115" s="210"/>
      <c r="AW115" s="210"/>
      <c r="AX115" s="210" t="s">
        <v>2</v>
      </c>
      <c r="AY115" s="210"/>
      <c r="AZ115" s="210"/>
      <c r="BA115" s="210"/>
      <c r="BB115" s="210"/>
      <c r="BC115" s="210" t="s">
        <v>2</v>
      </c>
      <c r="BD115" s="210"/>
      <c r="BE115" s="210"/>
      <c r="BF115" s="210"/>
      <c r="BG115" s="210"/>
      <c r="BH115" s="213" t="str">
        <f>IF(CC115=""," ",IF(LEFT(CC115,1)="3",Q115,Q117))</f>
        <v> </v>
      </c>
      <c r="BI115" s="214"/>
      <c r="BJ115" s="214"/>
      <c r="BK115" s="214"/>
      <c r="BL115" s="214"/>
      <c r="BM115" s="214"/>
      <c r="BN115" s="214"/>
      <c r="BO115" s="214"/>
      <c r="BP115" s="214"/>
      <c r="BQ115" s="214"/>
      <c r="BR115" s="214"/>
      <c r="BS115" s="214"/>
      <c r="BT115" s="214"/>
      <c r="BU115" s="214"/>
      <c r="BV115" s="214"/>
      <c r="BW115" s="215"/>
      <c r="BX115" s="244">
        <f>IF(CC115="","",VLOOKUP(CC115,result,2,FALSE))</f>
      </c>
      <c r="BY115" s="217"/>
      <c r="BZ115" s="217"/>
      <c r="CA115" s="217"/>
      <c r="CB115" s="218"/>
      <c r="CC115" s="188"/>
      <c r="CD115" s="189"/>
      <c r="CF115" s="3"/>
      <c r="CG115" s="21">
        <f>IF(BH115=G25,1,0)</f>
        <v>0</v>
      </c>
      <c r="CH115" s="21">
        <f>IF(BH115=G28,1,0)</f>
        <v>0</v>
      </c>
      <c r="CI115" s="21">
        <f>IF(BH115=G31,1,0)</f>
        <v>0</v>
      </c>
      <c r="CJ115" s="21">
        <f>IF(BH115=AS25,1,0)</f>
        <v>0</v>
      </c>
      <c r="CK115" s="21">
        <f>IF(BH115=AS28,1,0)</f>
        <v>0</v>
      </c>
      <c r="CL115" s="21">
        <f>IF(BH115=AS31,1,0)</f>
        <v>0</v>
      </c>
      <c r="CM115" s="21">
        <f>IF(BH115=AS34,1,0)</f>
        <v>0</v>
      </c>
      <c r="CN115" s="3"/>
      <c r="CO115" s="3"/>
      <c r="CP115" s="3"/>
      <c r="CQ115" s="3"/>
      <c r="CR115" s="3"/>
      <c r="CS115" s="3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</row>
    <row r="116" spans="2:153" ht="6" customHeight="1">
      <c r="B116" s="179"/>
      <c r="C116" s="180"/>
      <c r="D116" s="181"/>
      <c r="E116" s="231"/>
      <c r="F116" s="232"/>
      <c r="G116" s="241"/>
      <c r="H116" s="231"/>
      <c r="I116" s="232"/>
      <c r="J116" s="241"/>
      <c r="K116" s="231"/>
      <c r="L116" s="232"/>
      <c r="M116" s="241"/>
      <c r="N116" s="231"/>
      <c r="O116" s="232"/>
      <c r="P116" s="233"/>
      <c r="Q116" s="155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7"/>
      <c r="AI116" s="205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70"/>
      <c r="BI116" s="171"/>
      <c r="BJ116" s="171"/>
      <c r="BK116" s="171"/>
      <c r="BL116" s="171"/>
      <c r="BM116" s="171"/>
      <c r="BN116" s="171"/>
      <c r="BO116" s="171"/>
      <c r="BP116" s="171"/>
      <c r="BQ116" s="171"/>
      <c r="BR116" s="171"/>
      <c r="BS116" s="171"/>
      <c r="BT116" s="171"/>
      <c r="BU116" s="171"/>
      <c r="BV116" s="171"/>
      <c r="BW116" s="172"/>
      <c r="BX116" s="185"/>
      <c r="BY116" s="186"/>
      <c r="BZ116" s="186"/>
      <c r="CA116" s="186"/>
      <c r="CB116" s="187"/>
      <c r="CC116" s="188"/>
      <c r="CD116" s="189"/>
      <c r="CF116" s="3"/>
      <c r="CG116" s="24">
        <f>IF(CG117=G25,1,0)</f>
        <v>0</v>
      </c>
      <c r="CH116" s="24">
        <f>IF(CG117=G28,1,0)</f>
        <v>0</v>
      </c>
      <c r="CI116" s="24">
        <f>IF(CG117=G31,1,0)</f>
        <v>0</v>
      </c>
      <c r="CJ116" s="24">
        <f>IF(CG117=AS25,1,0)</f>
        <v>0</v>
      </c>
      <c r="CK116" s="24">
        <f>IF(CG117=AS28,1,0)</f>
        <v>0</v>
      </c>
      <c r="CL116" s="24">
        <f>IF(CG117=AS31,1,0)</f>
        <v>0</v>
      </c>
      <c r="CM116" s="24">
        <f>IF(CG117=AS34,1,0)</f>
        <v>0</v>
      </c>
      <c r="CN116" s="3"/>
      <c r="CO116" s="3"/>
      <c r="CP116" s="3"/>
      <c r="CQ116" s="3"/>
      <c r="CR116" s="3"/>
      <c r="CS116" s="3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</row>
    <row r="117" spans="1:153" ht="6" customHeight="1">
      <c r="A117" s="190" t="s">
        <v>54</v>
      </c>
      <c r="B117" s="192" t="s">
        <v>95</v>
      </c>
      <c r="C117" s="193"/>
      <c r="D117" s="194"/>
      <c r="E117" s="231"/>
      <c r="F117" s="232"/>
      <c r="G117" s="241"/>
      <c r="H117" s="231"/>
      <c r="I117" s="232"/>
      <c r="J117" s="241"/>
      <c r="K117" s="231"/>
      <c r="L117" s="232"/>
      <c r="M117" s="241"/>
      <c r="N117" s="231"/>
      <c r="O117" s="232"/>
      <c r="P117" s="233"/>
      <c r="Q117" s="198">
        <f>IF(E2=7,G8,IF(E2=6,"",IF(E2=5,"",IF(E2=4,"",IF(E2=3,"","")))))</f>
      </c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200"/>
      <c r="AI117" s="205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70"/>
      <c r="BI117" s="171"/>
      <c r="BJ117" s="171"/>
      <c r="BK117" s="171"/>
      <c r="BL117" s="171"/>
      <c r="BM117" s="171"/>
      <c r="BN117" s="171"/>
      <c r="BO117" s="171"/>
      <c r="BP117" s="171"/>
      <c r="BQ117" s="171"/>
      <c r="BR117" s="171"/>
      <c r="BS117" s="171"/>
      <c r="BT117" s="171"/>
      <c r="BU117" s="171"/>
      <c r="BV117" s="171"/>
      <c r="BW117" s="172"/>
      <c r="BX117" s="185"/>
      <c r="BY117" s="186"/>
      <c r="BZ117" s="186"/>
      <c r="CA117" s="186"/>
      <c r="CB117" s="187"/>
      <c r="CC117" s="188"/>
      <c r="CD117" s="189"/>
      <c r="CF117" s="3"/>
      <c r="CG117" s="25" t="str">
        <f>IF(CC115=""," ",IF(LEFT(CC115,1)="3",Q117,Q115))</f>
        <v> </v>
      </c>
      <c r="CH117" s="26"/>
      <c r="CI117" s="26"/>
      <c r="CJ117" s="26"/>
      <c r="CK117" s="27"/>
      <c r="CL117" s="27"/>
      <c r="CM117" s="27"/>
      <c r="CN117" s="3"/>
      <c r="CO117" s="3"/>
      <c r="CP117" s="3"/>
      <c r="CQ117" s="3"/>
      <c r="CR117" s="3"/>
      <c r="CS117" s="3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</row>
    <row r="118" spans="1:153" ht="6" customHeight="1">
      <c r="A118" s="191"/>
      <c r="B118" s="195"/>
      <c r="C118" s="196"/>
      <c r="D118" s="197"/>
      <c r="E118" s="234"/>
      <c r="F118" s="235"/>
      <c r="G118" s="242"/>
      <c r="H118" s="234"/>
      <c r="I118" s="235"/>
      <c r="J118" s="242"/>
      <c r="K118" s="234"/>
      <c r="L118" s="235"/>
      <c r="M118" s="242"/>
      <c r="N118" s="234"/>
      <c r="O118" s="235"/>
      <c r="P118" s="236"/>
      <c r="Q118" s="201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2"/>
      <c r="AG118" s="202"/>
      <c r="AH118" s="203"/>
      <c r="AI118" s="211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173"/>
      <c r="BI118" s="174"/>
      <c r="BJ118" s="174"/>
      <c r="BK118" s="174"/>
      <c r="BL118" s="174"/>
      <c r="BM118" s="174"/>
      <c r="BN118" s="174"/>
      <c r="BO118" s="174"/>
      <c r="BP118" s="174"/>
      <c r="BQ118" s="174"/>
      <c r="BR118" s="174"/>
      <c r="BS118" s="174"/>
      <c r="BT118" s="174"/>
      <c r="BU118" s="174"/>
      <c r="BV118" s="174"/>
      <c r="BW118" s="175"/>
      <c r="BX118" s="219"/>
      <c r="BY118" s="220"/>
      <c r="BZ118" s="220"/>
      <c r="CA118" s="220"/>
      <c r="CB118" s="221"/>
      <c r="CC118" s="188"/>
      <c r="CD118" s="189"/>
      <c r="CF118" s="3"/>
      <c r="CG118" s="27"/>
      <c r="CH118" s="27"/>
      <c r="CI118" s="27"/>
      <c r="CJ118" s="27"/>
      <c r="CK118" s="27"/>
      <c r="CL118" s="27"/>
      <c r="CM118" s="27"/>
      <c r="CN118" s="3"/>
      <c r="CO118" s="3"/>
      <c r="CP118" s="3"/>
      <c r="CQ118" s="3"/>
      <c r="CR118" s="3"/>
      <c r="CS118" s="3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</row>
    <row r="119" spans="2:153" ht="6" customHeight="1">
      <c r="B119" s="179" t="s">
        <v>94</v>
      </c>
      <c r="C119" s="180"/>
      <c r="D119" s="181"/>
      <c r="E119" s="237"/>
      <c r="F119" s="238"/>
      <c r="G119" s="243"/>
      <c r="H119" s="237"/>
      <c r="I119" s="238"/>
      <c r="J119" s="243"/>
      <c r="K119" s="237"/>
      <c r="L119" s="238"/>
      <c r="M119" s="243"/>
      <c r="N119" s="237"/>
      <c r="O119" s="238"/>
      <c r="P119" s="239"/>
      <c r="Q119" s="155">
        <f>IF(E2=7,G5,IF(E2=6,"",IF(E2=5,"",IF(E2=4,"",IF(E2=3,"","")))))</f>
      </c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7"/>
      <c r="AI119" s="209" t="s">
        <v>2</v>
      </c>
      <c r="AJ119" s="210"/>
      <c r="AK119" s="210"/>
      <c r="AL119" s="210"/>
      <c r="AM119" s="210"/>
      <c r="AN119" s="210" t="s">
        <v>2</v>
      </c>
      <c r="AO119" s="210"/>
      <c r="AP119" s="210"/>
      <c r="AQ119" s="210"/>
      <c r="AR119" s="210"/>
      <c r="AS119" s="210" t="s">
        <v>2</v>
      </c>
      <c r="AT119" s="210"/>
      <c r="AU119" s="210"/>
      <c r="AV119" s="210"/>
      <c r="AW119" s="210"/>
      <c r="AX119" s="210" t="s">
        <v>2</v>
      </c>
      <c r="AY119" s="210"/>
      <c r="AZ119" s="210"/>
      <c r="BA119" s="210"/>
      <c r="BB119" s="210"/>
      <c r="BC119" s="210" t="s">
        <v>2</v>
      </c>
      <c r="BD119" s="210"/>
      <c r="BE119" s="210"/>
      <c r="BF119" s="210"/>
      <c r="BG119" s="210"/>
      <c r="BH119" s="213" t="str">
        <f>IF(CC119=""," ",IF(LEFT(CC119,1)="3",Q119,Q121))</f>
        <v> </v>
      </c>
      <c r="BI119" s="214"/>
      <c r="BJ119" s="214"/>
      <c r="BK119" s="214"/>
      <c r="BL119" s="214"/>
      <c r="BM119" s="214"/>
      <c r="BN119" s="214"/>
      <c r="BO119" s="214"/>
      <c r="BP119" s="214"/>
      <c r="BQ119" s="214"/>
      <c r="BR119" s="214"/>
      <c r="BS119" s="214"/>
      <c r="BT119" s="214"/>
      <c r="BU119" s="214"/>
      <c r="BV119" s="214"/>
      <c r="BW119" s="215"/>
      <c r="BX119" s="244">
        <f>IF(CC119="","",VLOOKUP(CC119,result,2,FALSE))</f>
      </c>
      <c r="BY119" s="217"/>
      <c r="BZ119" s="217"/>
      <c r="CA119" s="217"/>
      <c r="CB119" s="218"/>
      <c r="CC119" s="188"/>
      <c r="CD119" s="189"/>
      <c r="CF119" s="3"/>
      <c r="CG119" s="21">
        <f>IF(BH119=G25,1,0)</f>
        <v>0</v>
      </c>
      <c r="CH119" s="21">
        <f>IF(BH119=G28,1,0)</f>
        <v>0</v>
      </c>
      <c r="CI119" s="21">
        <f>IF(BH119=G31,1,0)</f>
        <v>0</v>
      </c>
      <c r="CJ119" s="21">
        <f>IF(BH119=AS25,1,0)</f>
        <v>0</v>
      </c>
      <c r="CK119" s="21">
        <f>IF(BH119=AS28,1,0)</f>
        <v>0</v>
      </c>
      <c r="CL119" s="21">
        <f>IF(BH119=AS31,1,0)</f>
        <v>0</v>
      </c>
      <c r="CM119" s="21">
        <f>IF(BH119=AS34,1,0)</f>
        <v>0</v>
      </c>
      <c r="CN119" s="3"/>
      <c r="CO119" s="3"/>
      <c r="CP119" s="3"/>
      <c r="CQ119" s="3"/>
      <c r="CR119" s="3"/>
      <c r="CS119" s="3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</row>
    <row r="120" spans="2:153" ht="6" customHeight="1">
      <c r="B120" s="179"/>
      <c r="C120" s="180"/>
      <c r="D120" s="181"/>
      <c r="E120" s="231"/>
      <c r="F120" s="232"/>
      <c r="G120" s="241"/>
      <c r="H120" s="231"/>
      <c r="I120" s="232"/>
      <c r="J120" s="241"/>
      <c r="K120" s="231"/>
      <c r="L120" s="232"/>
      <c r="M120" s="241"/>
      <c r="N120" s="231"/>
      <c r="O120" s="232"/>
      <c r="P120" s="233"/>
      <c r="Q120" s="155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7"/>
      <c r="AI120" s="205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70"/>
      <c r="BI120" s="171"/>
      <c r="BJ120" s="171"/>
      <c r="BK120" s="171"/>
      <c r="BL120" s="171"/>
      <c r="BM120" s="171"/>
      <c r="BN120" s="171"/>
      <c r="BO120" s="171"/>
      <c r="BP120" s="171"/>
      <c r="BQ120" s="171"/>
      <c r="BR120" s="171"/>
      <c r="BS120" s="171"/>
      <c r="BT120" s="171"/>
      <c r="BU120" s="171"/>
      <c r="BV120" s="171"/>
      <c r="BW120" s="172"/>
      <c r="BX120" s="185"/>
      <c r="BY120" s="186"/>
      <c r="BZ120" s="186"/>
      <c r="CA120" s="186"/>
      <c r="CB120" s="187"/>
      <c r="CC120" s="188"/>
      <c r="CD120" s="189"/>
      <c r="CF120" s="3"/>
      <c r="CG120" s="24">
        <f>IF(CG121=G25,1,0)</f>
        <v>0</v>
      </c>
      <c r="CH120" s="24">
        <f>IF(CG121=G28,1,0)</f>
        <v>0</v>
      </c>
      <c r="CI120" s="24">
        <f>IF(CG121=G31,1,0)</f>
        <v>0</v>
      </c>
      <c r="CJ120" s="24">
        <f>IF(CG121=AS25,1,0)</f>
        <v>0</v>
      </c>
      <c r="CK120" s="24">
        <f>IF(CG121=AS28,1,0)</f>
        <v>0</v>
      </c>
      <c r="CL120" s="24">
        <f>IF(CG121=AS31,1,0)</f>
        <v>0</v>
      </c>
      <c r="CM120" s="24">
        <f>IF(CG121=AS34,1,0)</f>
        <v>0</v>
      </c>
      <c r="CN120" s="3"/>
      <c r="CO120" s="3"/>
      <c r="CP120" s="3"/>
      <c r="CQ120" s="3"/>
      <c r="CR120" s="3"/>
      <c r="CS120" s="3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</row>
    <row r="121" spans="1:153" ht="6" customHeight="1">
      <c r="A121" s="190" t="s">
        <v>54</v>
      </c>
      <c r="B121" s="192" t="s">
        <v>48</v>
      </c>
      <c r="C121" s="193"/>
      <c r="D121" s="194"/>
      <c r="E121" s="231"/>
      <c r="F121" s="232"/>
      <c r="G121" s="241"/>
      <c r="H121" s="231"/>
      <c r="I121" s="232"/>
      <c r="J121" s="241"/>
      <c r="K121" s="231"/>
      <c r="L121" s="232"/>
      <c r="M121" s="241"/>
      <c r="N121" s="231"/>
      <c r="O121" s="232"/>
      <c r="P121" s="233"/>
      <c r="Q121" s="198">
        <f>IF(E2=7,G9,IF(E2=6,"",IF(E2=5,"",IF(E2=4,"",IF(E2=3,"","")))))</f>
      </c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200"/>
      <c r="AI121" s="205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70"/>
      <c r="BI121" s="171"/>
      <c r="BJ121" s="171"/>
      <c r="BK121" s="171"/>
      <c r="BL121" s="171"/>
      <c r="BM121" s="171"/>
      <c r="BN121" s="171"/>
      <c r="BO121" s="171"/>
      <c r="BP121" s="171"/>
      <c r="BQ121" s="171"/>
      <c r="BR121" s="171"/>
      <c r="BS121" s="171"/>
      <c r="BT121" s="171"/>
      <c r="BU121" s="171"/>
      <c r="BV121" s="171"/>
      <c r="BW121" s="172"/>
      <c r="BX121" s="185"/>
      <c r="BY121" s="186"/>
      <c r="BZ121" s="186"/>
      <c r="CA121" s="186"/>
      <c r="CB121" s="187"/>
      <c r="CC121" s="188"/>
      <c r="CD121" s="189"/>
      <c r="CF121" s="3"/>
      <c r="CG121" s="25" t="str">
        <f>IF(CC119=""," ",IF(LEFT(CC119,1)="3",Q121,Q119))</f>
        <v> </v>
      </c>
      <c r="CH121" s="26"/>
      <c r="CI121" s="26"/>
      <c r="CJ121" s="26"/>
      <c r="CK121" s="27"/>
      <c r="CL121" s="27"/>
      <c r="CM121" s="27"/>
      <c r="CN121" s="3"/>
      <c r="CO121" s="3"/>
      <c r="CP121" s="3"/>
      <c r="CQ121" s="3"/>
      <c r="CR121" s="3"/>
      <c r="CS121" s="3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</row>
    <row r="122" spans="1:153" ht="6" customHeight="1">
      <c r="A122" s="191"/>
      <c r="B122" s="195"/>
      <c r="C122" s="196"/>
      <c r="D122" s="197"/>
      <c r="E122" s="234"/>
      <c r="F122" s="235"/>
      <c r="G122" s="242"/>
      <c r="H122" s="234"/>
      <c r="I122" s="235"/>
      <c r="J122" s="242"/>
      <c r="K122" s="234"/>
      <c r="L122" s="235"/>
      <c r="M122" s="242"/>
      <c r="N122" s="234"/>
      <c r="O122" s="235"/>
      <c r="P122" s="236"/>
      <c r="Q122" s="201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  <c r="AF122" s="202"/>
      <c r="AG122" s="202"/>
      <c r="AH122" s="203"/>
      <c r="AI122" s="205"/>
      <c r="AJ122" s="166"/>
      <c r="AK122" s="166"/>
      <c r="AL122" s="166"/>
      <c r="AM122" s="166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173"/>
      <c r="BI122" s="174"/>
      <c r="BJ122" s="174"/>
      <c r="BK122" s="174"/>
      <c r="BL122" s="174"/>
      <c r="BM122" s="174"/>
      <c r="BN122" s="174"/>
      <c r="BO122" s="174"/>
      <c r="BP122" s="174"/>
      <c r="BQ122" s="174"/>
      <c r="BR122" s="174"/>
      <c r="BS122" s="174"/>
      <c r="BT122" s="174"/>
      <c r="BU122" s="174"/>
      <c r="BV122" s="174"/>
      <c r="BW122" s="175"/>
      <c r="BX122" s="219"/>
      <c r="BY122" s="220"/>
      <c r="BZ122" s="220"/>
      <c r="CA122" s="220"/>
      <c r="CB122" s="221"/>
      <c r="CC122" s="188"/>
      <c r="CD122" s="189"/>
      <c r="CF122" s="3"/>
      <c r="CG122" s="27"/>
      <c r="CH122" s="27"/>
      <c r="CI122" s="27"/>
      <c r="CJ122" s="27"/>
      <c r="CK122" s="27"/>
      <c r="CL122" s="27"/>
      <c r="CM122" s="27"/>
      <c r="CN122" s="3"/>
      <c r="CO122" s="3"/>
      <c r="CP122" s="3"/>
      <c r="CQ122" s="3"/>
      <c r="CR122" s="3"/>
      <c r="CS122" s="3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</row>
    <row r="123" spans="2:153" ht="6" customHeight="1">
      <c r="B123" s="179" t="s">
        <v>25</v>
      </c>
      <c r="C123" s="180"/>
      <c r="D123" s="181"/>
      <c r="E123" s="237"/>
      <c r="F123" s="238"/>
      <c r="G123" s="243"/>
      <c r="H123" s="237"/>
      <c r="I123" s="238"/>
      <c r="J123" s="243"/>
      <c r="K123" s="237"/>
      <c r="L123" s="238"/>
      <c r="M123" s="243"/>
      <c r="N123" s="237"/>
      <c r="O123" s="238"/>
      <c r="P123" s="239"/>
      <c r="Q123" s="155">
        <f>IF(E2=7,G4,IF(E2=6,"",IF(E2=5,"",IF(E2=4,"",IF(E2=3,"","")))))</f>
      </c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7"/>
      <c r="AI123" s="209" t="s">
        <v>2</v>
      </c>
      <c r="AJ123" s="210"/>
      <c r="AK123" s="210"/>
      <c r="AL123" s="210"/>
      <c r="AM123" s="210"/>
      <c r="AN123" s="166" t="s">
        <v>2</v>
      </c>
      <c r="AO123" s="166"/>
      <c r="AP123" s="166"/>
      <c r="AQ123" s="166"/>
      <c r="AR123" s="166"/>
      <c r="AS123" s="166" t="s">
        <v>2</v>
      </c>
      <c r="AT123" s="166"/>
      <c r="AU123" s="166"/>
      <c r="AV123" s="166"/>
      <c r="AW123" s="166"/>
      <c r="AX123" s="166" t="s">
        <v>2</v>
      </c>
      <c r="AY123" s="166"/>
      <c r="AZ123" s="166"/>
      <c r="BA123" s="166"/>
      <c r="BB123" s="166"/>
      <c r="BC123" s="166" t="s">
        <v>2</v>
      </c>
      <c r="BD123" s="166"/>
      <c r="BE123" s="166"/>
      <c r="BF123" s="166"/>
      <c r="BG123" s="166"/>
      <c r="BH123" s="170" t="str">
        <f>IF(CC123=""," ",IF(LEFT(CC123,1)="3",Q123,Q125))</f>
        <v> </v>
      </c>
      <c r="BI123" s="171"/>
      <c r="BJ123" s="171"/>
      <c r="BK123" s="171"/>
      <c r="BL123" s="171"/>
      <c r="BM123" s="171"/>
      <c r="BN123" s="171"/>
      <c r="BO123" s="171"/>
      <c r="BP123" s="171"/>
      <c r="BQ123" s="171"/>
      <c r="BR123" s="171"/>
      <c r="BS123" s="171"/>
      <c r="BT123" s="171"/>
      <c r="BU123" s="171"/>
      <c r="BV123" s="171"/>
      <c r="BW123" s="172"/>
      <c r="BX123" s="185">
        <f>IF(CC123="","",VLOOKUP(CC123,result,2,FALSE))</f>
      </c>
      <c r="BY123" s="186"/>
      <c r="BZ123" s="186"/>
      <c r="CA123" s="186"/>
      <c r="CB123" s="187"/>
      <c r="CC123" s="188"/>
      <c r="CD123" s="189"/>
      <c r="CF123" s="3"/>
      <c r="CG123" s="21">
        <f>IF(BH123=G25,1,0)</f>
        <v>0</v>
      </c>
      <c r="CH123" s="21">
        <f>IF(BH123=G28,1,0)</f>
        <v>0</v>
      </c>
      <c r="CI123" s="21">
        <f>IF(BH123=G31,1,0)</f>
        <v>0</v>
      </c>
      <c r="CJ123" s="21">
        <f>IF(BH123=AS25,1,0)</f>
        <v>0</v>
      </c>
      <c r="CK123" s="21">
        <f>IF(BH123=AS28,1,0)</f>
        <v>0</v>
      </c>
      <c r="CL123" s="21">
        <f>IF(BH123=AS31,1,0)</f>
        <v>0</v>
      </c>
      <c r="CM123" s="21">
        <f>IF(BH123=AS34,1,0)</f>
        <v>0</v>
      </c>
      <c r="CN123" s="3"/>
      <c r="CO123" s="3"/>
      <c r="CP123" s="3"/>
      <c r="CQ123" s="3"/>
      <c r="CR123" s="3"/>
      <c r="CS123" s="3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</row>
    <row r="124" spans="2:153" ht="6" customHeight="1">
      <c r="B124" s="179"/>
      <c r="C124" s="180"/>
      <c r="D124" s="181"/>
      <c r="E124" s="231"/>
      <c r="F124" s="232"/>
      <c r="G124" s="241"/>
      <c r="H124" s="231"/>
      <c r="I124" s="232"/>
      <c r="J124" s="241"/>
      <c r="K124" s="231"/>
      <c r="L124" s="232"/>
      <c r="M124" s="241"/>
      <c r="N124" s="231"/>
      <c r="O124" s="232"/>
      <c r="P124" s="233"/>
      <c r="Q124" s="155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7"/>
      <c r="AI124" s="205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70"/>
      <c r="BI124" s="171"/>
      <c r="BJ124" s="171"/>
      <c r="BK124" s="171"/>
      <c r="BL124" s="171"/>
      <c r="BM124" s="171"/>
      <c r="BN124" s="171"/>
      <c r="BO124" s="171"/>
      <c r="BP124" s="171"/>
      <c r="BQ124" s="171"/>
      <c r="BR124" s="171"/>
      <c r="BS124" s="171"/>
      <c r="BT124" s="171"/>
      <c r="BU124" s="171"/>
      <c r="BV124" s="171"/>
      <c r="BW124" s="172"/>
      <c r="BX124" s="185"/>
      <c r="BY124" s="186"/>
      <c r="BZ124" s="186"/>
      <c r="CA124" s="186"/>
      <c r="CB124" s="187"/>
      <c r="CC124" s="188"/>
      <c r="CD124" s="189"/>
      <c r="CF124" s="3"/>
      <c r="CG124" s="24">
        <f>IF(CG125=G25,1,0)</f>
        <v>0</v>
      </c>
      <c r="CH124" s="24">
        <f>IF(CG125=G28,1,0)</f>
        <v>0</v>
      </c>
      <c r="CI124" s="24">
        <f>IF(CG125=G31,1,0)</f>
        <v>0</v>
      </c>
      <c r="CJ124" s="24">
        <f>IF(CG125=AS25,1,0)</f>
        <v>0</v>
      </c>
      <c r="CK124" s="24">
        <f>IF(CG125=AS28,1,0)</f>
        <v>0</v>
      </c>
      <c r="CL124" s="24">
        <f>IF(CG125=AS31,1,0)</f>
        <v>0</v>
      </c>
      <c r="CM124" s="24">
        <f>IF(CG125=AS34,1,0)</f>
        <v>0</v>
      </c>
      <c r="CN124" s="3"/>
      <c r="CO124" s="3"/>
      <c r="CP124" s="3"/>
      <c r="CQ124" s="3"/>
      <c r="CR124" s="3"/>
      <c r="CS124" s="3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</row>
    <row r="125" spans="1:153" ht="6" customHeight="1">
      <c r="A125" s="190" t="s">
        <v>54</v>
      </c>
      <c r="B125" s="192" t="s">
        <v>51</v>
      </c>
      <c r="C125" s="193"/>
      <c r="D125" s="194"/>
      <c r="E125" s="231"/>
      <c r="F125" s="232"/>
      <c r="G125" s="241"/>
      <c r="H125" s="231"/>
      <c r="I125" s="232"/>
      <c r="J125" s="241"/>
      <c r="K125" s="231"/>
      <c r="L125" s="232"/>
      <c r="M125" s="241"/>
      <c r="N125" s="231"/>
      <c r="O125" s="232"/>
      <c r="P125" s="233"/>
      <c r="Q125" s="198">
        <f>IF(E2=7,G8,IF(E2=6,"",IF(E2=5,"",IF(E2=4,"",IF(E2=3,"","")))))</f>
      </c>
      <c r="R125" s="256"/>
      <c r="S125" s="256"/>
      <c r="T125" s="256"/>
      <c r="U125" s="256"/>
      <c r="V125" s="256"/>
      <c r="W125" s="256"/>
      <c r="X125" s="256"/>
      <c r="Y125" s="256"/>
      <c r="Z125" s="256"/>
      <c r="AA125" s="256"/>
      <c r="AB125" s="256"/>
      <c r="AC125" s="256"/>
      <c r="AD125" s="256"/>
      <c r="AE125" s="256"/>
      <c r="AF125" s="256"/>
      <c r="AG125" s="256"/>
      <c r="AH125" s="257"/>
      <c r="AI125" s="205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70"/>
      <c r="BI125" s="171"/>
      <c r="BJ125" s="171"/>
      <c r="BK125" s="171"/>
      <c r="BL125" s="171"/>
      <c r="BM125" s="171"/>
      <c r="BN125" s="171"/>
      <c r="BO125" s="171"/>
      <c r="BP125" s="171"/>
      <c r="BQ125" s="171"/>
      <c r="BR125" s="171"/>
      <c r="BS125" s="171"/>
      <c r="BT125" s="171"/>
      <c r="BU125" s="171"/>
      <c r="BV125" s="171"/>
      <c r="BW125" s="172"/>
      <c r="BX125" s="185"/>
      <c r="BY125" s="186"/>
      <c r="BZ125" s="186"/>
      <c r="CA125" s="186"/>
      <c r="CB125" s="187"/>
      <c r="CC125" s="188"/>
      <c r="CD125" s="189"/>
      <c r="CF125" s="3"/>
      <c r="CG125" s="25" t="str">
        <f>IF(CC123=""," ",IF(LEFT(CC123,1)="3",Q125,Q123))</f>
        <v> </v>
      </c>
      <c r="CH125" s="26"/>
      <c r="CI125" s="26"/>
      <c r="CJ125" s="26"/>
      <c r="CK125" s="27"/>
      <c r="CL125" s="27"/>
      <c r="CM125" s="27"/>
      <c r="CN125" s="3"/>
      <c r="CO125" s="3"/>
      <c r="CP125" s="3"/>
      <c r="CQ125" s="3"/>
      <c r="CR125" s="3"/>
      <c r="CS125" s="3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</row>
    <row r="126" spans="1:153" ht="6" customHeight="1">
      <c r="A126" s="191"/>
      <c r="B126" s="222"/>
      <c r="C126" s="223"/>
      <c r="D126" s="224"/>
      <c r="E126" s="234"/>
      <c r="F126" s="235"/>
      <c r="G126" s="242"/>
      <c r="H126" s="234"/>
      <c r="I126" s="235"/>
      <c r="J126" s="242"/>
      <c r="K126" s="249"/>
      <c r="L126" s="250"/>
      <c r="M126" s="251"/>
      <c r="N126" s="249"/>
      <c r="O126" s="250"/>
      <c r="P126" s="252"/>
      <c r="Q126" s="258"/>
      <c r="R126" s="259"/>
      <c r="S126" s="259"/>
      <c r="T126" s="259"/>
      <c r="U126" s="259"/>
      <c r="V126" s="259"/>
      <c r="W126" s="259"/>
      <c r="X126" s="259"/>
      <c r="Y126" s="259"/>
      <c r="Z126" s="259"/>
      <c r="AA126" s="259"/>
      <c r="AB126" s="259"/>
      <c r="AC126" s="259"/>
      <c r="AD126" s="259"/>
      <c r="AE126" s="259"/>
      <c r="AF126" s="259"/>
      <c r="AG126" s="259"/>
      <c r="AH126" s="260"/>
      <c r="AI126" s="261"/>
      <c r="AJ126" s="245"/>
      <c r="AK126" s="245"/>
      <c r="AL126" s="245"/>
      <c r="AM126" s="245"/>
      <c r="AN126" s="245"/>
      <c r="AO126" s="245"/>
      <c r="AP126" s="245"/>
      <c r="AQ126" s="245"/>
      <c r="AR126" s="245"/>
      <c r="AS126" s="245"/>
      <c r="AT126" s="245"/>
      <c r="AU126" s="245"/>
      <c r="AV126" s="245"/>
      <c r="AW126" s="245"/>
      <c r="AX126" s="245"/>
      <c r="AY126" s="245"/>
      <c r="AZ126" s="245"/>
      <c r="BA126" s="245"/>
      <c r="BB126" s="245"/>
      <c r="BC126" s="245"/>
      <c r="BD126" s="245"/>
      <c r="BE126" s="245"/>
      <c r="BF126" s="245"/>
      <c r="BG126" s="245"/>
      <c r="BH126" s="246"/>
      <c r="BI126" s="247"/>
      <c r="BJ126" s="247"/>
      <c r="BK126" s="247"/>
      <c r="BL126" s="247"/>
      <c r="BM126" s="247"/>
      <c r="BN126" s="247"/>
      <c r="BO126" s="247"/>
      <c r="BP126" s="247"/>
      <c r="BQ126" s="247"/>
      <c r="BR126" s="247"/>
      <c r="BS126" s="247"/>
      <c r="BT126" s="247"/>
      <c r="BU126" s="247"/>
      <c r="BV126" s="247"/>
      <c r="BW126" s="248"/>
      <c r="BX126" s="253"/>
      <c r="BY126" s="254"/>
      <c r="BZ126" s="254"/>
      <c r="CA126" s="254"/>
      <c r="CB126" s="255"/>
      <c r="CC126" s="188"/>
      <c r="CD126" s="189"/>
      <c r="CF126" s="3"/>
      <c r="CG126" s="27"/>
      <c r="CH126" s="27"/>
      <c r="CI126" s="27"/>
      <c r="CJ126" s="27"/>
      <c r="CK126" s="27"/>
      <c r="CL126" s="27"/>
      <c r="CM126" s="27"/>
      <c r="CN126" s="3"/>
      <c r="CO126" s="3"/>
      <c r="CP126" s="3"/>
      <c r="CQ126" s="3"/>
      <c r="CR126" s="3"/>
      <c r="CS126" s="3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</row>
    <row r="127" spans="5:153" ht="6.75" customHeight="1"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3"/>
      <c r="CG127" s="262">
        <f aca="true" t="shared" si="0" ref="CG127:CL127">CG43+CG47+CG51+CG55+CG59+CG63+CG67+CG71+CG75+CG79+CG83+CG87+CG91+CG95+CG99+CG103+CG107+CG111+CG115+CG119+CG123</f>
        <v>4</v>
      </c>
      <c r="CH127" s="262">
        <f t="shared" si="0"/>
        <v>3</v>
      </c>
      <c r="CI127" s="262">
        <f t="shared" si="0"/>
        <v>1</v>
      </c>
      <c r="CJ127" s="262">
        <f t="shared" si="0"/>
        <v>0</v>
      </c>
      <c r="CK127" s="262">
        <f>CK43+CK47+CK51+CK55+CK59+CK63+CK67+CK71+CK75+CK79+CK83+CK87+CK91+CK95+CK99+CK103+CK107+CK111+CK115+CK119+CK123</f>
        <v>2</v>
      </c>
      <c r="CL127" s="262">
        <f t="shared" si="0"/>
        <v>0</v>
      </c>
      <c r="CM127" s="262">
        <f>CM43+CM47+CM51+CM55+CM59+CM63+CM67+CM71+CM75+CM79+CM83+CM87+CM91+CM95+CM99+CM103+CM107+CM111+CM115+CM119+CM123</f>
        <v>0</v>
      </c>
      <c r="CN127" s="3"/>
      <c r="CO127" s="3"/>
      <c r="CP127" s="3"/>
      <c r="CQ127" s="3"/>
      <c r="CR127" s="3"/>
      <c r="CS127" s="3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</row>
    <row r="128" spans="5:153" ht="6.75" customHeight="1"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3"/>
      <c r="CG128" s="262"/>
      <c r="CH128" s="262"/>
      <c r="CI128" s="262"/>
      <c r="CJ128" s="262"/>
      <c r="CK128" s="262"/>
      <c r="CL128" s="262"/>
      <c r="CM128" s="262"/>
      <c r="CN128" s="3"/>
      <c r="CO128" s="3"/>
      <c r="CP128" s="3"/>
      <c r="CQ128" s="3"/>
      <c r="CR128" s="3"/>
      <c r="CS128" s="3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</row>
    <row r="129" spans="5:153" ht="12" customHeight="1">
      <c r="E129" s="30"/>
      <c r="F129" s="30"/>
      <c r="G129" s="30"/>
      <c r="H129" s="30"/>
      <c r="I129" s="30"/>
      <c r="J129" s="31" t="s">
        <v>96</v>
      </c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3"/>
      <c r="AJ129" s="30"/>
      <c r="AK129" s="263" t="s">
        <v>36</v>
      </c>
      <c r="AL129" s="264"/>
      <c r="AM129" s="265"/>
      <c r="AN129" s="263" t="s">
        <v>37</v>
      </c>
      <c r="AO129" s="264"/>
      <c r="AP129" s="265"/>
      <c r="AQ129" s="263" t="s">
        <v>38</v>
      </c>
      <c r="AR129" s="264"/>
      <c r="AS129" s="265"/>
      <c r="AT129" s="266" t="s">
        <v>81</v>
      </c>
      <c r="AU129" s="267"/>
      <c r="AV129" s="268"/>
      <c r="AW129" s="263" t="s">
        <v>39</v>
      </c>
      <c r="AX129" s="264"/>
      <c r="AY129" s="265"/>
      <c r="AZ129" s="269" t="s">
        <v>40</v>
      </c>
      <c r="BA129" s="270"/>
      <c r="BB129" s="270"/>
      <c r="BC129" s="270"/>
      <c r="BD129" s="270"/>
      <c r="BE129" s="270"/>
      <c r="BF129" s="270"/>
      <c r="BG129" s="270"/>
      <c r="BH129" s="270"/>
      <c r="BI129" s="270"/>
      <c r="BJ129" s="270"/>
      <c r="BK129" s="270"/>
      <c r="BL129" s="270"/>
      <c r="BM129" s="270"/>
      <c r="BN129" s="270"/>
      <c r="BO129" s="270"/>
      <c r="BP129" s="270"/>
      <c r="BQ129" s="270"/>
      <c r="BR129" s="270"/>
      <c r="BS129" s="270"/>
      <c r="BT129" s="270"/>
      <c r="BU129" s="270"/>
      <c r="BV129" s="270"/>
      <c r="BW129" s="270"/>
      <c r="BX129" s="270"/>
      <c r="BY129" s="270"/>
      <c r="BZ129" s="270"/>
      <c r="CA129" s="270"/>
      <c r="CB129" s="271"/>
      <c r="CC129" s="29"/>
      <c r="CD129" s="29"/>
      <c r="CE129" s="29"/>
      <c r="CF129" s="3"/>
      <c r="CG129" s="262">
        <f aca="true" t="shared" si="1" ref="CG129:CL129">CG44+CG48+CG52+CG56+CG60+CG64+CG68+CG72+CG76+CG80+CG84+CG88+CG92+CG96+CG100+CG104+CG108+CG112+CG116+CG120+CG124</f>
        <v>0</v>
      </c>
      <c r="CH129" s="262">
        <f t="shared" si="1"/>
        <v>1</v>
      </c>
      <c r="CI129" s="262">
        <f t="shared" si="1"/>
        <v>3</v>
      </c>
      <c r="CJ129" s="262">
        <f t="shared" si="1"/>
        <v>4</v>
      </c>
      <c r="CK129" s="262">
        <f>CK44+CK48+CK52+CK56+CK60+CK64+CK68+CK72+CK76+CK80+CK84+CK88+CK92+CK96+CK100+CK104+CK108+CK112+CK116+CK120+CK124</f>
        <v>2</v>
      </c>
      <c r="CL129" s="262">
        <f t="shared" si="1"/>
        <v>0</v>
      </c>
      <c r="CM129" s="262">
        <f>CM44+CM48+CM52+CM56+CM60+CM64+CM68+CM72+CM76+CM80+CM84+CM88+CM92+CM96+CM100+CM104+CM108+CM112+CM116+CM120+CM124</f>
        <v>0</v>
      </c>
      <c r="CN129" s="3"/>
      <c r="CO129" s="3"/>
      <c r="CP129" s="3"/>
      <c r="CQ129" s="3"/>
      <c r="CR129" s="3"/>
      <c r="CS129" s="3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</row>
    <row r="130" spans="5:153" ht="12" customHeight="1">
      <c r="E130" s="30"/>
      <c r="F130" s="30"/>
      <c r="G130" s="30"/>
      <c r="H130" s="30"/>
      <c r="I130" s="30"/>
      <c r="J130" s="272">
        <f aca="true" t="shared" si="2" ref="J130:J136">IF(AK130&lt;&gt;"",RANK(AW130,$AW$130:$AW$136),"")</f>
        <v>1</v>
      </c>
      <c r="K130" s="273"/>
      <c r="L130" s="273"/>
      <c r="M130" s="274"/>
      <c r="N130" s="34" t="str">
        <f>IF(G25&lt;&gt;"",G25&amp;"   ("&amp;Y25&amp;")","")</f>
        <v>Joel Rubio   (CTT Borges)</v>
      </c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6"/>
      <c r="AJ130" s="37"/>
      <c r="AK130" s="275">
        <f aca="true" t="shared" si="3" ref="AK130:AK136">IF(SUM(AN130:AS131)=0,"",SUM(AN130:AQ130))</f>
        <v>4</v>
      </c>
      <c r="AL130" s="276"/>
      <c r="AM130" s="277"/>
      <c r="AN130" s="275">
        <f>IF(CG127+CG129=0,"",CG127)</f>
        <v>4</v>
      </c>
      <c r="AO130" s="276"/>
      <c r="AP130" s="277"/>
      <c r="AQ130" s="275">
        <f>IF(CG127+CG129=0,"",CG129)</f>
        <v>0</v>
      </c>
      <c r="AR130" s="276"/>
      <c r="AS130" s="277"/>
      <c r="AT130" s="278"/>
      <c r="AU130" s="279"/>
      <c r="AV130" s="280"/>
      <c r="AW130" s="275">
        <f aca="true" t="shared" si="4" ref="AW130:AW136">IF(AK130&lt;&gt;"",AN130*2+AQ130-AT130,"")</f>
        <v>8</v>
      </c>
      <c r="AX130" s="276"/>
      <c r="AY130" s="277"/>
      <c r="AZ130" s="281"/>
      <c r="BA130" s="282"/>
      <c r="BB130" s="282"/>
      <c r="BC130" s="282"/>
      <c r="BD130" s="282"/>
      <c r="BE130" s="282"/>
      <c r="BF130" s="282"/>
      <c r="BG130" s="282"/>
      <c r="BH130" s="282"/>
      <c r="BI130" s="282"/>
      <c r="BJ130" s="282"/>
      <c r="BK130" s="282"/>
      <c r="BL130" s="282"/>
      <c r="BM130" s="282"/>
      <c r="BN130" s="282"/>
      <c r="BO130" s="282"/>
      <c r="BP130" s="282"/>
      <c r="BQ130" s="282"/>
      <c r="BR130" s="282"/>
      <c r="BS130" s="282"/>
      <c r="BT130" s="282"/>
      <c r="BU130" s="282"/>
      <c r="BV130" s="282"/>
      <c r="BW130" s="282"/>
      <c r="BX130" s="282"/>
      <c r="BY130" s="282"/>
      <c r="BZ130" s="282"/>
      <c r="CA130" s="282"/>
      <c r="CB130" s="283"/>
      <c r="CC130" s="29"/>
      <c r="CD130" s="29"/>
      <c r="CE130" s="29"/>
      <c r="CF130" s="3"/>
      <c r="CG130" s="262"/>
      <c r="CH130" s="262"/>
      <c r="CI130" s="262"/>
      <c r="CJ130" s="262"/>
      <c r="CK130" s="262"/>
      <c r="CL130" s="262"/>
      <c r="CM130" s="262"/>
      <c r="CN130" s="3"/>
      <c r="CO130" s="3"/>
      <c r="CP130" s="3"/>
      <c r="CQ130" s="3"/>
      <c r="CR130" s="3"/>
      <c r="CS130" s="3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</row>
    <row r="131" spans="5:153" ht="12" customHeight="1">
      <c r="E131" s="30"/>
      <c r="F131" s="30"/>
      <c r="G131" s="30"/>
      <c r="H131" s="30"/>
      <c r="I131" s="30"/>
      <c r="J131" s="272">
        <f t="shared" si="2"/>
        <v>2</v>
      </c>
      <c r="K131" s="273"/>
      <c r="L131" s="273"/>
      <c r="M131" s="274"/>
      <c r="N131" s="34" t="str">
        <f>IF(G28&lt;&gt;"",G28&amp;"   ("&amp;Y28&amp;")","")</f>
        <v>Oriol Vinyes   (CTT Lleida)</v>
      </c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6"/>
      <c r="AJ131" s="37"/>
      <c r="AK131" s="275">
        <f t="shared" si="3"/>
        <v>4</v>
      </c>
      <c r="AL131" s="276"/>
      <c r="AM131" s="277"/>
      <c r="AN131" s="275">
        <f>IF(CH127+CH129=0,"",CH127)</f>
        <v>3</v>
      </c>
      <c r="AO131" s="276"/>
      <c r="AP131" s="277"/>
      <c r="AQ131" s="275">
        <f>IF(CH127+CH129=0,"",CH129)</f>
        <v>1</v>
      </c>
      <c r="AR131" s="276"/>
      <c r="AS131" s="277"/>
      <c r="AT131" s="278"/>
      <c r="AU131" s="279"/>
      <c r="AV131" s="280"/>
      <c r="AW131" s="275">
        <f t="shared" si="4"/>
        <v>7</v>
      </c>
      <c r="AX131" s="276"/>
      <c r="AY131" s="277"/>
      <c r="AZ131" s="281"/>
      <c r="BA131" s="282"/>
      <c r="BB131" s="282"/>
      <c r="BC131" s="282"/>
      <c r="BD131" s="282"/>
      <c r="BE131" s="282"/>
      <c r="BF131" s="282"/>
      <c r="BG131" s="282"/>
      <c r="BH131" s="282"/>
      <c r="BI131" s="282"/>
      <c r="BJ131" s="282"/>
      <c r="BK131" s="282"/>
      <c r="BL131" s="282"/>
      <c r="BM131" s="282"/>
      <c r="BN131" s="282"/>
      <c r="BO131" s="282"/>
      <c r="BP131" s="282"/>
      <c r="BQ131" s="282"/>
      <c r="BR131" s="282"/>
      <c r="BS131" s="282"/>
      <c r="BT131" s="282"/>
      <c r="BU131" s="282"/>
      <c r="BV131" s="282"/>
      <c r="BW131" s="282"/>
      <c r="BX131" s="282"/>
      <c r="BY131" s="282"/>
      <c r="BZ131" s="282"/>
      <c r="CA131" s="282"/>
      <c r="CB131" s="283"/>
      <c r="CC131" s="29"/>
      <c r="CD131" s="29"/>
      <c r="CE131" s="29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</row>
    <row r="132" spans="5:153" ht="12" customHeight="1">
      <c r="E132" s="30"/>
      <c r="F132" s="30"/>
      <c r="G132" s="30"/>
      <c r="H132" s="30"/>
      <c r="I132" s="30"/>
      <c r="J132" s="272">
        <f t="shared" si="2"/>
        <v>4</v>
      </c>
      <c r="K132" s="273"/>
      <c r="L132" s="273"/>
      <c r="M132" s="274"/>
      <c r="N132" s="34" t="str">
        <f>IF(G31&lt;&gt;"",G31&amp;"   ("&amp;Y31&amp;")","")</f>
        <v>Joan Carné   (CTT Borges)</v>
      </c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6"/>
      <c r="AJ132" s="37"/>
      <c r="AK132" s="275">
        <f t="shared" si="3"/>
        <v>4</v>
      </c>
      <c r="AL132" s="276"/>
      <c r="AM132" s="277"/>
      <c r="AN132" s="275">
        <f>IF(CI127+CI129=0,"",CI127)</f>
        <v>1</v>
      </c>
      <c r="AO132" s="276"/>
      <c r="AP132" s="277"/>
      <c r="AQ132" s="275">
        <f>IF(CI127+CI129=0,"",CI129)</f>
        <v>3</v>
      </c>
      <c r="AR132" s="276"/>
      <c r="AS132" s="277"/>
      <c r="AT132" s="278"/>
      <c r="AU132" s="279"/>
      <c r="AV132" s="280"/>
      <c r="AW132" s="275">
        <f t="shared" si="4"/>
        <v>5</v>
      </c>
      <c r="AX132" s="276"/>
      <c r="AY132" s="277"/>
      <c r="AZ132" s="281"/>
      <c r="BA132" s="282"/>
      <c r="BB132" s="282"/>
      <c r="BC132" s="282"/>
      <c r="BD132" s="282"/>
      <c r="BE132" s="282"/>
      <c r="BF132" s="282"/>
      <c r="BG132" s="282"/>
      <c r="BH132" s="282"/>
      <c r="BI132" s="282"/>
      <c r="BJ132" s="282"/>
      <c r="BK132" s="282"/>
      <c r="BL132" s="282"/>
      <c r="BM132" s="282"/>
      <c r="BN132" s="282"/>
      <c r="BO132" s="282"/>
      <c r="BP132" s="282"/>
      <c r="BQ132" s="282"/>
      <c r="BR132" s="282"/>
      <c r="BS132" s="282"/>
      <c r="BT132" s="282"/>
      <c r="BU132" s="282"/>
      <c r="BV132" s="282"/>
      <c r="BW132" s="282"/>
      <c r="BX132" s="282"/>
      <c r="BY132" s="282"/>
      <c r="BZ132" s="282"/>
      <c r="CA132" s="282"/>
      <c r="CB132" s="283"/>
      <c r="CC132" s="29"/>
      <c r="CD132" s="29"/>
      <c r="CE132" s="29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</row>
    <row r="133" spans="5:153" ht="12" customHeight="1">
      <c r="E133" s="30"/>
      <c r="F133" s="30"/>
      <c r="G133" s="30"/>
      <c r="H133" s="30"/>
      <c r="I133" s="30"/>
      <c r="J133" s="272">
        <f t="shared" si="2"/>
        <v>5</v>
      </c>
      <c r="K133" s="273"/>
      <c r="L133" s="273"/>
      <c r="M133" s="274"/>
      <c r="N133" s="34" t="str">
        <f>IF(AS25&lt;&gt;"",AS25&amp;"   ("&amp;BK25&amp;")","")</f>
        <v>Genís Ezquerra   (CTT Lleida)</v>
      </c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6"/>
      <c r="AJ133" s="37"/>
      <c r="AK133" s="275">
        <f t="shared" si="3"/>
        <v>4</v>
      </c>
      <c r="AL133" s="276"/>
      <c r="AM133" s="277"/>
      <c r="AN133" s="275">
        <f>IF(CJ127+CJ129=0,"",CJ127)</f>
        <v>0</v>
      </c>
      <c r="AO133" s="276"/>
      <c r="AP133" s="277"/>
      <c r="AQ133" s="275">
        <f>IF(CJ127+CJ129=0,"",CJ129)</f>
        <v>4</v>
      </c>
      <c r="AR133" s="276"/>
      <c r="AS133" s="277"/>
      <c r="AT133" s="278"/>
      <c r="AU133" s="279"/>
      <c r="AV133" s="280"/>
      <c r="AW133" s="275">
        <f t="shared" si="4"/>
        <v>4</v>
      </c>
      <c r="AX133" s="276"/>
      <c r="AY133" s="277"/>
      <c r="AZ133" s="281"/>
      <c r="BA133" s="282"/>
      <c r="BB133" s="282"/>
      <c r="BC133" s="282"/>
      <c r="BD133" s="282"/>
      <c r="BE133" s="282"/>
      <c r="BF133" s="282"/>
      <c r="BG133" s="282"/>
      <c r="BH133" s="282"/>
      <c r="BI133" s="282"/>
      <c r="BJ133" s="282"/>
      <c r="BK133" s="282"/>
      <c r="BL133" s="282"/>
      <c r="BM133" s="282"/>
      <c r="BN133" s="282"/>
      <c r="BO133" s="282"/>
      <c r="BP133" s="282"/>
      <c r="BQ133" s="282"/>
      <c r="BR133" s="282"/>
      <c r="BS133" s="282"/>
      <c r="BT133" s="282"/>
      <c r="BU133" s="282"/>
      <c r="BV133" s="282"/>
      <c r="BW133" s="282"/>
      <c r="BX133" s="282"/>
      <c r="BY133" s="282"/>
      <c r="BZ133" s="282"/>
      <c r="CA133" s="282"/>
      <c r="CB133" s="283"/>
      <c r="CC133" s="29"/>
      <c r="CD133" s="29"/>
      <c r="CE133" s="29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</row>
    <row r="134" spans="5:153" ht="12" customHeight="1">
      <c r="E134" s="30"/>
      <c r="F134" s="30"/>
      <c r="G134" s="30"/>
      <c r="H134" s="30"/>
      <c r="I134" s="30"/>
      <c r="J134" s="272">
        <f t="shared" si="2"/>
        <v>3</v>
      </c>
      <c r="K134" s="273"/>
      <c r="L134" s="273"/>
      <c r="M134" s="274"/>
      <c r="N134" s="34" t="str">
        <f>IF(AS28&lt;&gt;"",AS28&amp;"   ("&amp;BK28&amp;")","")</f>
        <v>Francesc Carrera   (CTT Mollerussa)</v>
      </c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6"/>
      <c r="AJ134" s="37"/>
      <c r="AK134" s="275">
        <f>IF(SUM(AN134:AS135)=0,"",SUM(AN134:AQ134))</f>
        <v>4</v>
      </c>
      <c r="AL134" s="276"/>
      <c r="AM134" s="277"/>
      <c r="AN134" s="275">
        <f>IF(CK127+CK129=0,"",CK127)</f>
        <v>2</v>
      </c>
      <c r="AO134" s="276"/>
      <c r="AP134" s="277"/>
      <c r="AQ134" s="275">
        <f>IF(CK127+CK129=0,"",CK129)</f>
        <v>2</v>
      </c>
      <c r="AR134" s="276"/>
      <c r="AS134" s="277"/>
      <c r="AT134" s="278"/>
      <c r="AU134" s="279"/>
      <c r="AV134" s="280"/>
      <c r="AW134" s="275">
        <f>IF(AK134&lt;&gt;"",AN134*2+AQ134-AT134,"")</f>
        <v>6</v>
      </c>
      <c r="AX134" s="276"/>
      <c r="AY134" s="277"/>
      <c r="AZ134" s="281"/>
      <c r="BA134" s="282"/>
      <c r="BB134" s="282"/>
      <c r="BC134" s="282"/>
      <c r="BD134" s="282"/>
      <c r="BE134" s="282"/>
      <c r="BF134" s="282"/>
      <c r="BG134" s="282"/>
      <c r="BH134" s="282"/>
      <c r="BI134" s="282"/>
      <c r="BJ134" s="282"/>
      <c r="BK134" s="282"/>
      <c r="BL134" s="282"/>
      <c r="BM134" s="282"/>
      <c r="BN134" s="282"/>
      <c r="BO134" s="282"/>
      <c r="BP134" s="282"/>
      <c r="BQ134" s="282"/>
      <c r="BR134" s="282"/>
      <c r="BS134" s="282"/>
      <c r="BT134" s="282"/>
      <c r="BU134" s="282"/>
      <c r="BV134" s="282"/>
      <c r="BW134" s="282"/>
      <c r="BX134" s="282"/>
      <c r="BY134" s="282"/>
      <c r="BZ134" s="282"/>
      <c r="CA134" s="282"/>
      <c r="CB134" s="283"/>
      <c r="CC134" s="29"/>
      <c r="CD134" s="29"/>
      <c r="CE134" s="29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</row>
    <row r="135" spans="5:153" ht="12" customHeight="1">
      <c r="E135" s="30"/>
      <c r="F135" s="30"/>
      <c r="G135" s="30"/>
      <c r="H135" s="30"/>
      <c r="I135" s="30"/>
      <c r="J135" s="272">
        <f>IF(AK135&lt;&gt;"",RANK(AW135,$AW$130:$AW$136),"")</f>
      </c>
      <c r="K135" s="273"/>
      <c r="L135" s="273"/>
      <c r="M135" s="274"/>
      <c r="N135" s="34">
        <f>IF(AS31&lt;&gt;"",AS31&amp;"   ("&amp;BK31&amp;")","")</f>
      </c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6"/>
      <c r="AJ135" s="37"/>
      <c r="AK135" s="275">
        <f>IF(SUM(AN135:AS136)=0,"",SUM(AN135:AQ135))</f>
      </c>
      <c r="AL135" s="276"/>
      <c r="AM135" s="277"/>
      <c r="AN135" s="275">
        <f>IF(CL127+CL129=0,"",CL127)</f>
      </c>
      <c r="AO135" s="276"/>
      <c r="AP135" s="277"/>
      <c r="AQ135" s="275">
        <f>IF(CL127+CL129=0,"",CL127)</f>
      </c>
      <c r="AR135" s="276"/>
      <c r="AS135" s="277"/>
      <c r="AT135" s="278"/>
      <c r="AU135" s="279"/>
      <c r="AV135" s="280"/>
      <c r="AW135" s="275">
        <f>IF(AK135&lt;&gt;"",AN135*2+AQ135-AT135,"")</f>
      </c>
      <c r="AX135" s="276"/>
      <c r="AY135" s="277"/>
      <c r="AZ135" s="40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2"/>
      <c r="CC135" s="29"/>
      <c r="CD135" s="29"/>
      <c r="CE135" s="29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</row>
    <row r="136" spans="5:153" ht="12" customHeight="1">
      <c r="E136" s="30"/>
      <c r="F136" s="30"/>
      <c r="G136" s="30"/>
      <c r="H136" s="30"/>
      <c r="I136" s="30"/>
      <c r="J136" s="272">
        <f t="shared" si="2"/>
      </c>
      <c r="K136" s="273"/>
      <c r="L136" s="273"/>
      <c r="M136" s="274"/>
      <c r="N136" s="34">
        <f>IF(AS34&lt;&gt;"",AS34&amp;"   ("&amp;BK34&amp;")","")</f>
      </c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6"/>
      <c r="AJ136" s="37"/>
      <c r="AK136" s="275">
        <f t="shared" si="3"/>
      </c>
      <c r="AL136" s="276"/>
      <c r="AM136" s="277"/>
      <c r="AN136" s="275">
        <f>IF(CM127+CM129=0,"",CM127)</f>
      </c>
      <c r="AO136" s="276"/>
      <c r="AP136" s="277"/>
      <c r="AQ136" s="275">
        <f>IF(CM127+CM129=0,"",CM129)</f>
      </c>
      <c r="AR136" s="276"/>
      <c r="AS136" s="277"/>
      <c r="AT136" s="278"/>
      <c r="AU136" s="279"/>
      <c r="AV136" s="280"/>
      <c r="AW136" s="275">
        <f t="shared" si="4"/>
      </c>
      <c r="AX136" s="276"/>
      <c r="AY136" s="277"/>
      <c r="AZ136" s="284"/>
      <c r="BA136" s="285"/>
      <c r="BB136" s="285"/>
      <c r="BC136" s="285"/>
      <c r="BD136" s="285"/>
      <c r="BE136" s="285"/>
      <c r="BF136" s="285"/>
      <c r="BG136" s="285"/>
      <c r="BH136" s="285"/>
      <c r="BI136" s="285"/>
      <c r="BJ136" s="285"/>
      <c r="BK136" s="285"/>
      <c r="BL136" s="285"/>
      <c r="BM136" s="285"/>
      <c r="BN136" s="285"/>
      <c r="BO136" s="285"/>
      <c r="BP136" s="285"/>
      <c r="BQ136" s="285"/>
      <c r="BR136" s="285"/>
      <c r="BS136" s="285"/>
      <c r="BT136" s="285"/>
      <c r="BU136" s="285"/>
      <c r="BV136" s="285"/>
      <c r="BW136" s="285"/>
      <c r="BX136" s="285"/>
      <c r="BY136" s="285"/>
      <c r="BZ136" s="285"/>
      <c r="CA136" s="285"/>
      <c r="CB136" s="286"/>
      <c r="CC136" s="29"/>
      <c r="CD136" s="29"/>
      <c r="CE136" s="29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</row>
    <row r="137" spans="1:153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</row>
    <row r="138" spans="1:153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</row>
    <row r="139" spans="1:153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</row>
    <row r="140" spans="1:153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</row>
    <row r="141" spans="1:153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</row>
    <row r="142" spans="1:153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</row>
    <row r="143" spans="1:153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</row>
    <row r="144" spans="1:153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</row>
    <row r="145" spans="1:153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</row>
    <row r="146" spans="1:153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</row>
    <row r="147" spans="1:153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</row>
    <row r="148" spans="1:153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</row>
    <row r="149" spans="1:153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</row>
    <row r="150" spans="1:153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</row>
    <row r="151" spans="5:153" ht="12.75" customHeight="1">
      <c r="E151" s="30"/>
      <c r="F151" s="30"/>
      <c r="G151" s="30"/>
      <c r="H151" s="30"/>
      <c r="I151" s="30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38"/>
      <c r="AX151" s="30"/>
      <c r="AY151" s="30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</row>
    <row r="152" spans="6:153" ht="12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</row>
    <row r="153" spans="93:153" ht="12.75" customHeight="1"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</row>
    <row r="154" spans="93:153" ht="6.75" customHeight="1"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</row>
    <row r="155" spans="93:153" ht="6.75" customHeight="1"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</row>
    <row r="156" spans="93:153" ht="6.75" customHeight="1"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</row>
    <row r="157" spans="93:153" ht="6.75" customHeight="1"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</row>
    <row r="158" spans="93:153" ht="6.75" customHeight="1"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</row>
    <row r="159" spans="93:153" ht="6.75" customHeight="1"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</row>
    <row r="160" spans="93:153" ht="6.75" customHeight="1"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</row>
    <row r="161" spans="93:153" ht="6.75" customHeight="1"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</row>
    <row r="162" spans="93:153" ht="6.75" customHeight="1"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</row>
    <row r="163" spans="93:153" ht="6.75" customHeight="1"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</row>
    <row r="164" spans="93:153" ht="6.75" customHeight="1"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</row>
    <row r="165" spans="93:153" ht="6.75" customHeight="1"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</row>
    <row r="166" spans="93:153" ht="6.75" customHeight="1"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</row>
    <row r="167" spans="93:153" ht="6.75" customHeight="1"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</row>
    <row r="168" spans="93:153" ht="6.75" customHeight="1"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</row>
    <row r="169" spans="93:153" ht="6.75" customHeight="1"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</row>
    <row r="170" spans="93:153" ht="6.75" customHeight="1"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</row>
    <row r="171" spans="84:89" ht="6.75" customHeight="1">
      <c r="CF171" s="29"/>
      <c r="CG171" s="29"/>
      <c r="CH171" s="30"/>
      <c r="CI171" s="30"/>
      <c r="CJ171" s="5"/>
      <c r="CK171" s="5"/>
    </row>
    <row r="172" spans="84:89" ht="6.75" customHeight="1">
      <c r="CF172" s="29"/>
      <c r="CG172" s="29"/>
      <c r="CH172" s="30"/>
      <c r="CI172" s="30"/>
      <c r="CJ172" s="5"/>
      <c r="CK172" s="5"/>
    </row>
    <row r="173" spans="84:89" ht="6.75" customHeight="1">
      <c r="CF173" s="29"/>
      <c r="CG173" s="29"/>
      <c r="CH173" s="30"/>
      <c r="CI173" s="30"/>
      <c r="CJ173" s="5"/>
      <c r="CK173" s="5"/>
    </row>
    <row r="174" spans="84:89" ht="6.75" customHeight="1">
      <c r="CF174" s="29"/>
      <c r="CG174" s="29"/>
      <c r="CH174" s="30"/>
      <c r="CI174" s="30"/>
      <c r="CJ174" s="5"/>
      <c r="CK174" s="5"/>
    </row>
    <row r="175" spans="1:92" s="18" customFormat="1" ht="6.75" customHeight="1">
      <c r="A175" s="5"/>
      <c r="B175" s="5"/>
      <c r="C175" s="5"/>
      <c r="D175" s="5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29"/>
      <c r="CG175" s="29"/>
      <c r="CH175" s="30"/>
      <c r="CI175" s="30"/>
      <c r="CJ175" s="5"/>
      <c r="CK175" s="5"/>
      <c r="CL175" s="5"/>
      <c r="CM175" s="5"/>
      <c r="CN175" s="5"/>
    </row>
    <row r="176" spans="1:92" s="18" customFormat="1" ht="6.75" customHeight="1">
      <c r="A176" s="5"/>
      <c r="B176" s="5"/>
      <c r="C176" s="5"/>
      <c r="D176" s="5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5"/>
      <c r="CK176" s="5"/>
      <c r="CL176" s="5"/>
      <c r="CM176" s="5"/>
      <c r="CN176" s="5"/>
    </row>
    <row r="177" spans="1:92" s="18" customFormat="1" ht="6.75" customHeight="1">
      <c r="A177" s="5"/>
      <c r="B177" s="5"/>
      <c r="C177" s="5"/>
      <c r="D177" s="5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5"/>
      <c r="CK177" s="5"/>
      <c r="CL177" s="5"/>
      <c r="CM177" s="5"/>
      <c r="CN177" s="5"/>
    </row>
    <row r="178" spans="1:92" s="18" customFormat="1" ht="6.75" customHeight="1">
      <c r="A178" s="5"/>
      <c r="B178" s="5"/>
      <c r="C178" s="5"/>
      <c r="D178" s="5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5"/>
      <c r="CK178" s="5"/>
      <c r="CL178" s="5"/>
      <c r="CM178" s="5"/>
      <c r="CN178" s="5"/>
    </row>
    <row r="179" spans="1:92" s="18" customFormat="1" ht="6.75" customHeight="1">
      <c r="A179" s="5"/>
      <c r="B179" s="5"/>
      <c r="C179" s="5"/>
      <c r="D179" s="5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5"/>
      <c r="CK179" s="5"/>
      <c r="CL179" s="5"/>
      <c r="CM179" s="5"/>
      <c r="CN179" s="5"/>
    </row>
    <row r="180" spans="1:92" s="18" customFormat="1" ht="6.75" customHeight="1">
      <c r="A180" s="5"/>
      <c r="B180" s="5"/>
      <c r="C180" s="5"/>
      <c r="D180" s="5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5"/>
      <c r="CK180" s="5"/>
      <c r="CL180" s="5"/>
      <c r="CM180" s="5"/>
      <c r="CN180" s="5"/>
    </row>
    <row r="181" spans="1:92" s="18" customFormat="1" ht="6.75" customHeight="1">
      <c r="A181" s="5"/>
      <c r="B181" s="5"/>
      <c r="C181" s="5"/>
      <c r="D181" s="5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5"/>
      <c r="CK181" s="5"/>
      <c r="CL181" s="5"/>
      <c r="CM181" s="5"/>
      <c r="CN181" s="5"/>
    </row>
    <row r="182" spans="1:89" s="18" customFormat="1" ht="6.75" customHeight="1">
      <c r="A182" s="5"/>
      <c r="B182" s="5"/>
      <c r="C182" s="5"/>
      <c r="D182" s="5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30"/>
      <c r="CH182" s="30"/>
      <c r="CI182" s="30"/>
      <c r="CJ182" s="30"/>
      <c r="CK182" s="30"/>
    </row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spans="1:89" s="18" customFormat="1" ht="12.75" customHeight="1">
      <c r="A234" s="5"/>
      <c r="B234" s="5"/>
      <c r="C234" s="5"/>
      <c r="D234" s="5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30"/>
      <c r="CH234" s="30"/>
      <c r="CI234" s="30"/>
      <c r="CJ234" s="30"/>
      <c r="CK234" s="30"/>
    </row>
    <row r="235" spans="1:89" s="18" customFormat="1" ht="12.75" customHeight="1">
      <c r="A235" s="5"/>
      <c r="B235" s="5"/>
      <c r="C235" s="5"/>
      <c r="D235" s="5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30"/>
      <c r="CH235" s="30"/>
      <c r="CI235" s="30"/>
      <c r="CJ235" s="30"/>
      <c r="CK235" s="30"/>
    </row>
    <row r="236" spans="1:89" s="18" customFormat="1" ht="12.75" customHeight="1">
      <c r="A236" s="5"/>
      <c r="B236" s="5"/>
      <c r="C236" s="5"/>
      <c r="D236" s="5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30"/>
      <c r="CH236" s="30"/>
      <c r="CI236" s="30"/>
      <c r="CJ236" s="30"/>
      <c r="CK236" s="30"/>
    </row>
    <row r="237" spans="1:89" s="18" customFormat="1" ht="12.75" customHeight="1">
      <c r="A237" s="5"/>
      <c r="B237" s="5"/>
      <c r="C237" s="5"/>
      <c r="D237" s="5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30"/>
      <c r="CH237" s="30"/>
      <c r="CI237" s="30"/>
      <c r="CJ237" s="30"/>
      <c r="CK237" s="30"/>
    </row>
    <row r="238" spans="1:89" s="18" customFormat="1" ht="12.75" customHeight="1">
      <c r="A238" s="5"/>
      <c r="B238" s="5"/>
      <c r="C238" s="5"/>
      <c r="D238" s="5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30"/>
      <c r="CH238" s="30"/>
      <c r="CI238" s="30"/>
      <c r="CJ238" s="30"/>
      <c r="CK238" s="30"/>
    </row>
    <row r="239" spans="1:89" s="18" customFormat="1" ht="12.75" customHeight="1">
      <c r="A239" s="5"/>
      <c r="B239" s="5"/>
      <c r="C239" s="5"/>
      <c r="D239" s="5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30"/>
      <c r="CH239" s="30"/>
      <c r="CI239" s="30"/>
      <c r="CJ239" s="30"/>
      <c r="CK239" s="30"/>
    </row>
    <row r="240" spans="1:89" s="18" customFormat="1" ht="12.75" customHeight="1">
      <c r="A240" s="5"/>
      <c r="B240" s="5"/>
      <c r="C240" s="5"/>
      <c r="D240" s="5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30"/>
      <c r="CH240" s="30"/>
      <c r="CI240" s="30"/>
      <c r="CJ240" s="30"/>
      <c r="CK240" s="30"/>
    </row>
    <row r="241" spans="1:89" s="18" customFormat="1" ht="12.75" customHeight="1">
      <c r="A241" s="5"/>
      <c r="B241" s="5"/>
      <c r="C241" s="5"/>
      <c r="D241" s="5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30"/>
      <c r="CH241" s="30"/>
      <c r="CI241" s="30"/>
      <c r="CJ241" s="30"/>
      <c r="CK241" s="30"/>
    </row>
    <row r="242" spans="1:89" s="18" customFormat="1" ht="12.75" customHeight="1">
      <c r="A242" s="5"/>
      <c r="B242" s="5"/>
      <c r="C242" s="5"/>
      <c r="D242" s="5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30"/>
      <c r="CH242" s="30"/>
      <c r="CI242" s="30"/>
      <c r="CJ242" s="30"/>
      <c r="CK242" s="30"/>
    </row>
    <row r="243" spans="1:89" s="18" customFormat="1" ht="12.75" customHeight="1">
      <c r="A243" s="5"/>
      <c r="B243" s="5"/>
      <c r="C243" s="5"/>
      <c r="D243" s="5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30"/>
      <c r="CH243" s="30"/>
      <c r="CI243" s="30"/>
      <c r="CJ243" s="30"/>
      <c r="CK243" s="30"/>
    </row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</sheetData>
  <sheetProtection selectLockedCells="1"/>
  <mergeCells count="570">
    <mergeCell ref="AZ136:CB136"/>
    <mergeCell ref="J136:M136"/>
    <mergeCell ref="AK136:AM136"/>
    <mergeCell ref="AN136:AP136"/>
    <mergeCell ref="AQ136:AS136"/>
    <mergeCell ref="AT136:AV136"/>
    <mergeCell ref="AW136:AY136"/>
    <mergeCell ref="AZ134:CB134"/>
    <mergeCell ref="J135:M135"/>
    <mergeCell ref="AK135:AM135"/>
    <mergeCell ref="AN135:AP135"/>
    <mergeCell ref="AQ135:AS135"/>
    <mergeCell ref="AT135:AV135"/>
    <mergeCell ref="AW135:AY135"/>
    <mergeCell ref="J134:M134"/>
    <mergeCell ref="AK134:AM134"/>
    <mergeCell ref="AN134:AP134"/>
    <mergeCell ref="AQ134:AS134"/>
    <mergeCell ref="AT134:AV134"/>
    <mergeCell ref="AW134:AY134"/>
    <mergeCell ref="AZ132:CB132"/>
    <mergeCell ref="J133:M133"/>
    <mergeCell ref="AK133:AM133"/>
    <mergeCell ref="AN133:AP133"/>
    <mergeCell ref="AQ133:AS133"/>
    <mergeCell ref="AT133:AV133"/>
    <mergeCell ref="AW133:AY133"/>
    <mergeCell ref="AZ133:CB133"/>
    <mergeCell ref="J132:M132"/>
    <mergeCell ref="AK132:AM132"/>
    <mergeCell ref="AN132:AP132"/>
    <mergeCell ref="AQ132:AS132"/>
    <mergeCell ref="AT132:AV132"/>
    <mergeCell ref="AW132:AY132"/>
    <mergeCell ref="AZ130:CB130"/>
    <mergeCell ref="J131:M131"/>
    <mergeCell ref="AK131:AM131"/>
    <mergeCell ref="AN131:AP131"/>
    <mergeCell ref="AQ131:AS131"/>
    <mergeCell ref="AT131:AV131"/>
    <mergeCell ref="AW131:AY131"/>
    <mergeCell ref="AZ131:CB131"/>
    <mergeCell ref="CJ129:CJ130"/>
    <mergeCell ref="CK129:CK130"/>
    <mergeCell ref="CL129:CL130"/>
    <mergeCell ref="CM129:CM130"/>
    <mergeCell ref="J130:M130"/>
    <mergeCell ref="AK130:AM130"/>
    <mergeCell ref="AN130:AP130"/>
    <mergeCell ref="AQ130:AS130"/>
    <mergeCell ref="AT130:AV130"/>
    <mergeCell ref="AW130:AY130"/>
    <mergeCell ref="CM127:CM128"/>
    <mergeCell ref="AK129:AM129"/>
    <mergeCell ref="AN129:AP129"/>
    <mergeCell ref="AQ129:AS129"/>
    <mergeCell ref="AT129:AV129"/>
    <mergeCell ref="AW129:AY129"/>
    <mergeCell ref="AZ129:CB129"/>
    <mergeCell ref="CG129:CG130"/>
    <mergeCell ref="CH129:CH130"/>
    <mergeCell ref="CI129:CI130"/>
    <mergeCell ref="CG127:CG128"/>
    <mergeCell ref="CH127:CH128"/>
    <mergeCell ref="CI127:CI128"/>
    <mergeCell ref="CJ127:CJ128"/>
    <mergeCell ref="CK127:CK128"/>
    <mergeCell ref="CL127:CL128"/>
    <mergeCell ref="BX123:CB126"/>
    <mergeCell ref="CC123:CD126"/>
    <mergeCell ref="A125:A126"/>
    <mergeCell ref="B125:D126"/>
    <mergeCell ref="Q125:AH126"/>
    <mergeCell ref="Q123:AH124"/>
    <mergeCell ref="AI123:AM126"/>
    <mergeCell ref="AN123:AR126"/>
    <mergeCell ref="AS123:AW126"/>
    <mergeCell ref="BC123:BG126"/>
    <mergeCell ref="BX119:CB122"/>
    <mergeCell ref="CC119:CD122"/>
    <mergeCell ref="A121:A122"/>
    <mergeCell ref="B121:D122"/>
    <mergeCell ref="Q121:AH122"/>
    <mergeCell ref="B123:D124"/>
    <mergeCell ref="E123:G126"/>
    <mergeCell ref="H123:J126"/>
    <mergeCell ref="BH123:BW126"/>
    <mergeCell ref="K123:M126"/>
    <mergeCell ref="N123:P126"/>
    <mergeCell ref="AI119:AM122"/>
    <mergeCell ref="AN119:AR122"/>
    <mergeCell ref="AS119:AW122"/>
    <mergeCell ref="AX119:BB122"/>
    <mergeCell ref="AX123:BB126"/>
    <mergeCell ref="BC119:BG122"/>
    <mergeCell ref="BH119:BW122"/>
    <mergeCell ref="B119:D120"/>
    <mergeCell ref="E119:G122"/>
    <mergeCell ref="H119:J122"/>
    <mergeCell ref="K119:M122"/>
    <mergeCell ref="N119:P122"/>
    <mergeCell ref="Q119:AH120"/>
    <mergeCell ref="BX115:CB118"/>
    <mergeCell ref="CC115:CD118"/>
    <mergeCell ref="A117:A118"/>
    <mergeCell ref="B117:D118"/>
    <mergeCell ref="Q117:AH118"/>
    <mergeCell ref="Q115:AH116"/>
    <mergeCell ref="AI115:AM118"/>
    <mergeCell ref="AN115:AR118"/>
    <mergeCell ref="AS115:AW118"/>
    <mergeCell ref="BC115:BG118"/>
    <mergeCell ref="BX111:CB114"/>
    <mergeCell ref="CC111:CD114"/>
    <mergeCell ref="A113:A114"/>
    <mergeCell ref="B113:D114"/>
    <mergeCell ref="Q113:AH114"/>
    <mergeCell ref="B115:D116"/>
    <mergeCell ref="E115:G118"/>
    <mergeCell ref="H115:J118"/>
    <mergeCell ref="BH115:BW118"/>
    <mergeCell ref="K115:M118"/>
    <mergeCell ref="N115:P118"/>
    <mergeCell ref="AI111:AM114"/>
    <mergeCell ref="AN111:AR114"/>
    <mergeCell ref="AS111:AW114"/>
    <mergeCell ref="AX111:BB114"/>
    <mergeCell ref="AX115:BB118"/>
    <mergeCell ref="BC111:BG114"/>
    <mergeCell ref="BH111:BW114"/>
    <mergeCell ref="B111:D112"/>
    <mergeCell ref="E111:G114"/>
    <mergeCell ref="H111:J114"/>
    <mergeCell ref="K111:M114"/>
    <mergeCell ref="N111:P114"/>
    <mergeCell ref="Q111:AH112"/>
    <mergeCell ref="BX107:CB110"/>
    <mergeCell ref="CC107:CD110"/>
    <mergeCell ref="A109:A110"/>
    <mergeCell ref="B109:D110"/>
    <mergeCell ref="Q109:AH110"/>
    <mergeCell ref="Q107:AH108"/>
    <mergeCell ref="AI107:AM110"/>
    <mergeCell ref="AN107:AR110"/>
    <mergeCell ref="AS107:AW110"/>
    <mergeCell ref="BC107:BG110"/>
    <mergeCell ref="BX103:CB106"/>
    <mergeCell ref="CC103:CD106"/>
    <mergeCell ref="A105:A106"/>
    <mergeCell ref="B105:D106"/>
    <mergeCell ref="Q105:AH106"/>
    <mergeCell ref="B107:D108"/>
    <mergeCell ref="E107:G110"/>
    <mergeCell ref="H107:J110"/>
    <mergeCell ref="BH107:BW110"/>
    <mergeCell ref="K107:M110"/>
    <mergeCell ref="N107:P110"/>
    <mergeCell ref="AI103:AM106"/>
    <mergeCell ref="AN103:AR106"/>
    <mergeCell ref="AS103:AW106"/>
    <mergeCell ref="AX103:BB106"/>
    <mergeCell ref="AX107:BB110"/>
    <mergeCell ref="BC103:BG106"/>
    <mergeCell ref="BH103:BW106"/>
    <mergeCell ref="B103:D104"/>
    <mergeCell ref="E103:G106"/>
    <mergeCell ref="H103:J106"/>
    <mergeCell ref="K103:M106"/>
    <mergeCell ref="N103:P106"/>
    <mergeCell ref="Q103:AH104"/>
    <mergeCell ref="BX99:CB102"/>
    <mergeCell ref="CC99:CD102"/>
    <mergeCell ref="A101:A102"/>
    <mergeCell ref="B101:D102"/>
    <mergeCell ref="E101:G102"/>
    <mergeCell ref="Q101:AH102"/>
    <mergeCell ref="AI99:AM102"/>
    <mergeCell ref="AN99:AR102"/>
    <mergeCell ref="AS99:AW102"/>
    <mergeCell ref="AX99:BB102"/>
    <mergeCell ref="BC99:BG102"/>
    <mergeCell ref="BH99:BW102"/>
    <mergeCell ref="B99:D100"/>
    <mergeCell ref="E99:G100"/>
    <mergeCell ref="H99:J102"/>
    <mergeCell ref="K99:M102"/>
    <mergeCell ref="N99:P102"/>
    <mergeCell ref="Q99:AH100"/>
    <mergeCell ref="BX95:CB98"/>
    <mergeCell ref="CC95:CD98"/>
    <mergeCell ref="A97:A98"/>
    <mergeCell ref="B97:D98"/>
    <mergeCell ref="E97:G98"/>
    <mergeCell ref="Q97:AH98"/>
    <mergeCell ref="AI95:AM98"/>
    <mergeCell ref="AN95:AR98"/>
    <mergeCell ref="AS95:AW98"/>
    <mergeCell ref="AX95:BB98"/>
    <mergeCell ref="BC95:BG98"/>
    <mergeCell ref="BH95:BW98"/>
    <mergeCell ref="B95:D96"/>
    <mergeCell ref="E95:G96"/>
    <mergeCell ref="H95:J98"/>
    <mergeCell ref="K95:M98"/>
    <mergeCell ref="N95:P98"/>
    <mergeCell ref="Q95:AH96"/>
    <mergeCell ref="BX91:CB94"/>
    <mergeCell ref="CC91:CD94"/>
    <mergeCell ref="A93:A94"/>
    <mergeCell ref="B93:D94"/>
    <mergeCell ref="E93:G94"/>
    <mergeCell ref="Q93:AH94"/>
    <mergeCell ref="AI91:AM94"/>
    <mergeCell ref="AN91:AR94"/>
    <mergeCell ref="AS91:AW94"/>
    <mergeCell ref="AX91:BB94"/>
    <mergeCell ref="BC91:BG94"/>
    <mergeCell ref="BH91:BW94"/>
    <mergeCell ref="B91:D92"/>
    <mergeCell ref="E91:G92"/>
    <mergeCell ref="H91:J94"/>
    <mergeCell ref="K91:M94"/>
    <mergeCell ref="N91:P94"/>
    <mergeCell ref="Q91:AH92"/>
    <mergeCell ref="BX87:CB90"/>
    <mergeCell ref="CC87:CD90"/>
    <mergeCell ref="A89:A90"/>
    <mergeCell ref="B89:D90"/>
    <mergeCell ref="E89:G90"/>
    <mergeCell ref="Q89:AH90"/>
    <mergeCell ref="AI87:AM90"/>
    <mergeCell ref="AN87:AR90"/>
    <mergeCell ref="AS87:AW90"/>
    <mergeCell ref="AX87:BB90"/>
    <mergeCell ref="BC87:BG90"/>
    <mergeCell ref="BH87:BW90"/>
    <mergeCell ref="B87:D88"/>
    <mergeCell ref="E87:G88"/>
    <mergeCell ref="H87:J90"/>
    <mergeCell ref="K87:M90"/>
    <mergeCell ref="N87:P90"/>
    <mergeCell ref="Q87:AH88"/>
    <mergeCell ref="BX83:CB86"/>
    <mergeCell ref="CC83:CD86"/>
    <mergeCell ref="A85:A86"/>
    <mergeCell ref="B85:D86"/>
    <mergeCell ref="E85:G86"/>
    <mergeCell ref="Q85:AH86"/>
    <mergeCell ref="AI83:AM86"/>
    <mergeCell ref="AN83:AR86"/>
    <mergeCell ref="AS83:AW86"/>
    <mergeCell ref="AX83:BB86"/>
    <mergeCell ref="BC83:BG86"/>
    <mergeCell ref="BH83:BW86"/>
    <mergeCell ref="B83:D84"/>
    <mergeCell ref="E83:G84"/>
    <mergeCell ref="H83:J86"/>
    <mergeCell ref="K83:M86"/>
    <mergeCell ref="N83:P86"/>
    <mergeCell ref="Q83:AH84"/>
    <mergeCell ref="BX79:CB82"/>
    <mergeCell ref="CC79:CD82"/>
    <mergeCell ref="A81:A82"/>
    <mergeCell ref="B81:D82"/>
    <mergeCell ref="E81:G82"/>
    <mergeCell ref="H81:J82"/>
    <mergeCell ref="Q81:AH82"/>
    <mergeCell ref="AI79:AM82"/>
    <mergeCell ref="AN79:AR82"/>
    <mergeCell ref="AS79:AW82"/>
    <mergeCell ref="AX79:BB82"/>
    <mergeCell ref="BC79:BG82"/>
    <mergeCell ref="BH79:BW82"/>
    <mergeCell ref="B79:D80"/>
    <mergeCell ref="E79:G80"/>
    <mergeCell ref="H79:J80"/>
    <mergeCell ref="K79:M82"/>
    <mergeCell ref="N79:P82"/>
    <mergeCell ref="Q79:AH80"/>
    <mergeCell ref="BX75:CB78"/>
    <mergeCell ref="CC75:CD78"/>
    <mergeCell ref="A77:A78"/>
    <mergeCell ref="B77:D78"/>
    <mergeCell ref="E77:G78"/>
    <mergeCell ref="H77:J78"/>
    <mergeCell ref="Q77:AH78"/>
    <mergeCell ref="AI75:AM78"/>
    <mergeCell ref="AN75:AR78"/>
    <mergeCell ref="AS75:AW78"/>
    <mergeCell ref="AX75:BB78"/>
    <mergeCell ref="BC75:BG78"/>
    <mergeCell ref="BH75:BW78"/>
    <mergeCell ref="B75:D76"/>
    <mergeCell ref="E75:G76"/>
    <mergeCell ref="H75:J76"/>
    <mergeCell ref="K75:M78"/>
    <mergeCell ref="N75:P78"/>
    <mergeCell ref="Q75:AH76"/>
    <mergeCell ref="BX71:CB74"/>
    <mergeCell ref="CC71:CD74"/>
    <mergeCell ref="A73:A74"/>
    <mergeCell ref="B73:D74"/>
    <mergeCell ref="E73:G74"/>
    <mergeCell ref="H73:J74"/>
    <mergeCell ref="Q73:AH74"/>
    <mergeCell ref="AI71:AM74"/>
    <mergeCell ref="AN71:AR74"/>
    <mergeCell ref="AS71:AW74"/>
    <mergeCell ref="AX71:BB74"/>
    <mergeCell ref="BC71:BG74"/>
    <mergeCell ref="BH71:BW74"/>
    <mergeCell ref="B71:D72"/>
    <mergeCell ref="E71:G72"/>
    <mergeCell ref="H71:J72"/>
    <mergeCell ref="K71:M74"/>
    <mergeCell ref="N71:P74"/>
    <mergeCell ref="Q71:AH72"/>
    <mergeCell ref="BX67:CB70"/>
    <mergeCell ref="CC67:CD70"/>
    <mergeCell ref="A69:A70"/>
    <mergeCell ref="B69:D70"/>
    <mergeCell ref="E69:G70"/>
    <mergeCell ref="H69:J70"/>
    <mergeCell ref="Q69:AH70"/>
    <mergeCell ref="AI67:AM70"/>
    <mergeCell ref="AN67:AR70"/>
    <mergeCell ref="AS67:AW70"/>
    <mergeCell ref="AX67:BB70"/>
    <mergeCell ref="BC67:BG70"/>
    <mergeCell ref="BH67:BW70"/>
    <mergeCell ref="B67:D68"/>
    <mergeCell ref="E67:G68"/>
    <mergeCell ref="H67:J68"/>
    <mergeCell ref="K67:M70"/>
    <mergeCell ref="N67:P70"/>
    <mergeCell ref="Q67:AH68"/>
    <mergeCell ref="BX63:CB66"/>
    <mergeCell ref="CC63:CD66"/>
    <mergeCell ref="A65:A66"/>
    <mergeCell ref="B65:D66"/>
    <mergeCell ref="E65:G66"/>
    <mergeCell ref="H65:J66"/>
    <mergeCell ref="K65:M66"/>
    <mergeCell ref="Q65:AH66"/>
    <mergeCell ref="AI63:AM66"/>
    <mergeCell ref="AN63:AR66"/>
    <mergeCell ref="AS63:AW66"/>
    <mergeCell ref="AX63:BB66"/>
    <mergeCell ref="BC63:BG66"/>
    <mergeCell ref="BH63:BW66"/>
    <mergeCell ref="B63:D64"/>
    <mergeCell ref="E63:G64"/>
    <mergeCell ref="H63:J64"/>
    <mergeCell ref="K63:M64"/>
    <mergeCell ref="N63:P66"/>
    <mergeCell ref="Q63:AH64"/>
    <mergeCell ref="BX59:CB62"/>
    <mergeCell ref="CC59:CD62"/>
    <mergeCell ref="A61:A62"/>
    <mergeCell ref="B61:D62"/>
    <mergeCell ref="E61:G62"/>
    <mergeCell ref="H61:J62"/>
    <mergeCell ref="K61:M62"/>
    <mergeCell ref="Q61:AH62"/>
    <mergeCell ref="AI59:AM62"/>
    <mergeCell ref="AN59:AR62"/>
    <mergeCell ref="AS59:AW62"/>
    <mergeCell ref="AX59:BB62"/>
    <mergeCell ref="BC59:BG62"/>
    <mergeCell ref="BH59:BW62"/>
    <mergeCell ref="B59:D60"/>
    <mergeCell ref="E59:G60"/>
    <mergeCell ref="H59:J60"/>
    <mergeCell ref="K59:M60"/>
    <mergeCell ref="N59:P62"/>
    <mergeCell ref="Q59:AH60"/>
    <mergeCell ref="BX55:CB58"/>
    <mergeCell ref="CC55:CD58"/>
    <mergeCell ref="A57:A58"/>
    <mergeCell ref="B57:D58"/>
    <mergeCell ref="E57:G58"/>
    <mergeCell ref="H57:J58"/>
    <mergeCell ref="K57:M58"/>
    <mergeCell ref="Q57:AH58"/>
    <mergeCell ref="AI55:AM58"/>
    <mergeCell ref="AN55:AR58"/>
    <mergeCell ref="AS55:AW58"/>
    <mergeCell ref="AX55:BB58"/>
    <mergeCell ref="BC55:BG58"/>
    <mergeCell ref="BH55:BW58"/>
    <mergeCell ref="B55:D56"/>
    <mergeCell ref="E55:G56"/>
    <mergeCell ref="H55:J56"/>
    <mergeCell ref="K55:M56"/>
    <mergeCell ref="N55:P58"/>
    <mergeCell ref="Q55:AH56"/>
    <mergeCell ref="BX51:CB54"/>
    <mergeCell ref="CC51:CD54"/>
    <mergeCell ref="A53:A54"/>
    <mergeCell ref="B53:D54"/>
    <mergeCell ref="E53:G54"/>
    <mergeCell ref="H53:J54"/>
    <mergeCell ref="K53:M54"/>
    <mergeCell ref="N53:P54"/>
    <mergeCell ref="Q53:AH54"/>
    <mergeCell ref="AI51:AM54"/>
    <mergeCell ref="AN51:AR54"/>
    <mergeCell ref="AS51:AW54"/>
    <mergeCell ref="AX51:BB54"/>
    <mergeCell ref="BC51:BG54"/>
    <mergeCell ref="BH51:BW54"/>
    <mergeCell ref="B51:D52"/>
    <mergeCell ref="E51:G52"/>
    <mergeCell ref="H51:J52"/>
    <mergeCell ref="K51:M52"/>
    <mergeCell ref="N51:P52"/>
    <mergeCell ref="Q51:AH52"/>
    <mergeCell ref="BX47:CB50"/>
    <mergeCell ref="CC47:CD50"/>
    <mergeCell ref="A49:A50"/>
    <mergeCell ref="B49:D50"/>
    <mergeCell ref="E49:G50"/>
    <mergeCell ref="H49:J50"/>
    <mergeCell ref="K49:M50"/>
    <mergeCell ref="N49:P50"/>
    <mergeCell ref="Q49:AH50"/>
    <mergeCell ref="AI47:AM50"/>
    <mergeCell ref="AN47:AR50"/>
    <mergeCell ref="AS47:AW50"/>
    <mergeCell ref="AX47:BB50"/>
    <mergeCell ref="BC47:BG50"/>
    <mergeCell ref="BH47:BW50"/>
    <mergeCell ref="B47:D48"/>
    <mergeCell ref="E47:G48"/>
    <mergeCell ref="H47:J48"/>
    <mergeCell ref="K47:M48"/>
    <mergeCell ref="N47:P48"/>
    <mergeCell ref="Q47:AH48"/>
    <mergeCell ref="BX43:CB46"/>
    <mergeCell ref="CC43:CD46"/>
    <mergeCell ref="A45:A46"/>
    <mergeCell ref="B45:D46"/>
    <mergeCell ref="E45:G46"/>
    <mergeCell ref="H45:J46"/>
    <mergeCell ref="K45:M46"/>
    <mergeCell ref="N45:P46"/>
    <mergeCell ref="Q45:AH46"/>
    <mergeCell ref="AI43:AM46"/>
    <mergeCell ref="AN43:AR46"/>
    <mergeCell ref="AS43:AW46"/>
    <mergeCell ref="AX43:BB46"/>
    <mergeCell ref="BC43:BG46"/>
    <mergeCell ref="BH43:BW46"/>
    <mergeCell ref="B43:D44"/>
    <mergeCell ref="E43:G44"/>
    <mergeCell ref="H43:J44"/>
    <mergeCell ref="K43:M44"/>
    <mergeCell ref="N43:P44"/>
    <mergeCell ref="Q43:AH44"/>
    <mergeCell ref="CC40:CE41"/>
    <mergeCell ref="B41:D41"/>
    <mergeCell ref="E41:G41"/>
    <mergeCell ref="H41:J41"/>
    <mergeCell ref="K41:M41"/>
    <mergeCell ref="N41:P41"/>
    <mergeCell ref="Q40:AH41"/>
    <mergeCell ref="AI40:AM41"/>
    <mergeCell ref="AN40:AR41"/>
    <mergeCell ref="AS40:AW41"/>
    <mergeCell ref="AX40:BB41"/>
    <mergeCell ref="BC40:BG41"/>
    <mergeCell ref="AN38:AR39"/>
    <mergeCell ref="AS38:AW39"/>
    <mergeCell ref="AX38:BB39"/>
    <mergeCell ref="BC38:BG39"/>
    <mergeCell ref="BH38:BW41"/>
    <mergeCell ref="BX38:CB41"/>
    <mergeCell ref="AQ34:AR36"/>
    <mergeCell ref="AS34:BJ36"/>
    <mergeCell ref="BK34:CB36"/>
    <mergeCell ref="B38:D40"/>
    <mergeCell ref="E38:G40"/>
    <mergeCell ref="H38:J40"/>
    <mergeCell ref="K38:M40"/>
    <mergeCell ref="N38:P40"/>
    <mergeCell ref="Q38:AH39"/>
    <mergeCell ref="AI38:AM39"/>
    <mergeCell ref="E31:F33"/>
    <mergeCell ref="G31:X33"/>
    <mergeCell ref="Y31:AP33"/>
    <mergeCell ref="AQ31:AR33"/>
    <mergeCell ref="AS31:BJ33"/>
    <mergeCell ref="BK31:CB33"/>
    <mergeCell ref="E28:F30"/>
    <mergeCell ref="G28:X30"/>
    <mergeCell ref="Y28:AP30"/>
    <mergeCell ref="AQ28:AR30"/>
    <mergeCell ref="AS28:BJ30"/>
    <mergeCell ref="BK28:CB30"/>
    <mergeCell ref="E25:F27"/>
    <mergeCell ref="G25:X27"/>
    <mergeCell ref="Y25:AP27"/>
    <mergeCell ref="AQ25:AR27"/>
    <mergeCell ref="AS25:BJ27"/>
    <mergeCell ref="BK25:CB27"/>
    <mergeCell ref="BW17:CB19"/>
    <mergeCell ref="E18:L19"/>
    <mergeCell ref="L20:AI22"/>
    <mergeCell ref="AS20:BP22"/>
    <mergeCell ref="BV20:CB22"/>
    <mergeCell ref="E21:K22"/>
    <mergeCell ref="AK21:AR22"/>
    <mergeCell ref="BQ21:BU22"/>
    <mergeCell ref="M17:AW19"/>
    <mergeCell ref="AX17:BB19"/>
    <mergeCell ref="BC17:BG19"/>
    <mergeCell ref="BH17:BL19"/>
    <mergeCell ref="BM17:BQ19"/>
    <mergeCell ref="BR17:BV19"/>
    <mergeCell ref="E9:F9"/>
    <mergeCell ref="G9:X9"/>
    <mergeCell ref="Y9:AP9"/>
    <mergeCell ref="G11:CE11"/>
    <mergeCell ref="W14:AT16"/>
    <mergeCell ref="AY14:BO16"/>
    <mergeCell ref="BU14:CB16"/>
    <mergeCell ref="E15:V16"/>
    <mergeCell ref="AU15:AX16"/>
    <mergeCell ref="BQ15:BS16"/>
    <mergeCell ref="E7:F7"/>
    <mergeCell ref="G7:X7"/>
    <mergeCell ref="Y7:AP7"/>
    <mergeCell ref="AQ7:AZ7"/>
    <mergeCell ref="BB7:CF7"/>
    <mergeCell ref="E8:F8"/>
    <mergeCell ref="G8:X8"/>
    <mergeCell ref="Y8:AP8"/>
    <mergeCell ref="AQ8:AZ8"/>
    <mergeCell ref="BB8:BM8"/>
    <mergeCell ref="BM5:BQ5"/>
    <mergeCell ref="BR5:BW5"/>
    <mergeCell ref="BB5:BF5"/>
    <mergeCell ref="BG5:BL5"/>
    <mergeCell ref="BX5:CB5"/>
    <mergeCell ref="E6:F6"/>
    <mergeCell ref="G6:X6"/>
    <mergeCell ref="Y6:AP6"/>
    <mergeCell ref="AQ6:AZ6"/>
    <mergeCell ref="BB6:CF6"/>
    <mergeCell ref="E5:F5"/>
    <mergeCell ref="G5:X5"/>
    <mergeCell ref="Y5:AP5"/>
    <mergeCell ref="AQ5:AZ5"/>
    <mergeCell ref="BQ3:BZ3"/>
    <mergeCell ref="CA3:CF3"/>
    <mergeCell ref="E4:F4"/>
    <mergeCell ref="G4:X4"/>
    <mergeCell ref="Y4:AP4"/>
    <mergeCell ref="AQ4:AZ4"/>
    <mergeCell ref="BB4:CF4"/>
    <mergeCell ref="E2:F2"/>
    <mergeCell ref="G2:X2"/>
    <mergeCell ref="Y2:AP2"/>
    <mergeCell ref="AQ2:AZ2"/>
    <mergeCell ref="BB2:CF2"/>
    <mergeCell ref="E3:F3"/>
    <mergeCell ref="G3:X3"/>
    <mergeCell ref="Y3:AP3"/>
    <mergeCell ref="AQ3:AZ3"/>
    <mergeCell ref="BB3:BP3"/>
  </mergeCells>
  <printOptions horizontalCentered="1" verticalCentered="1"/>
  <pageMargins left="0.1968503937007874" right="0.1968503937007874" top="0.1968503937007874" bottom="0.1968503937007874" header="0.11811023622047245" footer="0"/>
  <pageSetup horizontalDpi="360" verticalDpi="36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/>
  <dimension ref="A1:EW243"/>
  <sheetViews>
    <sheetView showGridLines="0" showOutlineSymbols="0" zoomScalePageLayoutView="0" workbookViewId="0" topLeftCell="A27">
      <selection activeCell="CS64" sqref="CS64"/>
    </sheetView>
  </sheetViews>
  <sheetFormatPr defaultColWidth="1.1484375" defaultRowHeight="6.75" customHeight="1" outlineLevelCol="1"/>
  <cols>
    <col min="1" max="1" width="4.7109375" style="5" customWidth="1"/>
    <col min="2" max="4" width="1.1484375" style="5" customWidth="1"/>
    <col min="5" max="80" width="1.1484375" style="14" customWidth="1"/>
    <col min="81" max="82" width="1.8515625" style="14" customWidth="1"/>
    <col min="83" max="83" width="1.1484375" style="14" customWidth="1"/>
    <col min="84" max="84" width="5.7109375" style="14" customWidth="1"/>
    <col min="85" max="89" width="1.7109375" style="14" hidden="1" customWidth="1" outlineLevel="1"/>
    <col min="90" max="94" width="1.7109375" style="5" hidden="1" customWidth="1" outlineLevel="1"/>
    <col min="95" max="95" width="5.7109375" style="5" customWidth="1" collapsed="1"/>
    <col min="96" max="96" width="4.7109375" style="5" customWidth="1"/>
    <col min="97" max="97" width="17.28125" style="5" customWidth="1"/>
    <col min="98" max="100" width="4.7109375" style="5" customWidth="1"/>
    <col min="101" max="102" width="4.7109375" style="5" hidden="1" customWidth="1" outlineLevel="1"/>
    <col min="103" max="103" width="1.421875" style="5" hidden="1" customWidth="1" outlineLevel="1"/>
    <col min="104" max="104" width="1.421875" style="5" customWidth="1" collapsed="1"/>
    <col min="105" max="117" width="1.421875" style="5" customWidth="1"/>
    <col min="118" max="16384" width="1.1484375" style="5" customWidth="1"/>
  </cols>
  <sheetData>
    <row r="1" spans="1:15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</row>
    <row r="2" spans="1:153" ht="14.25" customHeight="1">
      <c r="A2" s="6"/>
      <c r="B2" s="6"/>
      <c r="C2" s="6"/>
      <c r="D2" s="6"/>
      <c r="E2" s="69">
        <f>7-COUNTBLANK(G3:G9)</f>
        <v>5</v>
      </c>
      <c r="F2" s="70"/>
      <c r="G2" s="71" t="s">
        <v>60</v>
      </c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 t="s">
        <v>61</v>
      </c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3"/>
      <c r="AQ2" s="74" t="s">
        <v>55</v>
      </c>
      <c r="AR2" s="75"/>
      <c r="AS2" s="75"/>
      <c r="AT2" s="75"/>
      <c r="AU2" s="75"/>
      <c r="AV2" s="75"/>
      <c r="AW2" s="75"/>
      <c r="AX2" s="75"/>
      <c r="AY2" s="75"/>
      <c r="AZ2" s="75"/>
      <c r="BA2" s="7"/>
      <c r="BB2" s="76" t="s">
        <v>105</v>
      </c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</row>
    <row r="3" spans="1:153" ht="14.25" customHeight="1">
      <c r="A3" s="6"/>
      <c r="B3" s="6"/>
      <c r="C3" s="6"/>
      <c r="D3" s="6"/>
      <c r="E3" s="77">
        <v>1</v>
      </c>
      <c r="F3" s="78"/>
      <c r="G3" s="79" t="s">
        <v>110</v>
      </c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82" t="s">
        <v>98</v>
      </c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3"/>
      <c r="AQ3" s="74" t="s">
        <v>56</v>
      </c>
      <c r="AR3" s="75"/>
      <c r="AS3" s="75"/>
      <c r="AT3" s="75"/>
      <c r="AU3" s="75"/>
      <c r="AV3" s="75"/>
      <c r="AW3" s="75"/>
      <c r="AX3" s="75"/>
      <c r="AY3" s="75"/>
      <c r="AZ3" s="75"/>
      <c r="BA3" s="7"/>
      <c r="BB3" s="84">
        <v>41993</v>
      </c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85" t="s">
        <v>57</v>
      </c>
      <c r="BR3" s="85"/>
      <c r="BS3" s="85"/>
      <c r="BT3" s="85"/>
      <c r="BU3" s="85"/>
      <c r="BV3" s="85"/>
      <c r="BW3" s="85"/>
      <c r="BX3" s="85"/>
      <c r="BY3" s="85"/>
      <c r="BZ3" s="85"/>
      <c r="CA3" s="86">
        <v>0.375</v>
      </c>
      <c r="CB3" s="76"/>
      <c r="CC3" s="76"/>
      <c r="CD3" s="76"/>
      <c r="CE3" s="76"/>
      <c r="CF3" s="76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ht="14.25" customHeight="1">
      <c r="A4" s="6"/>
      <c r="B4" s="6"/>
      <c r="C4" s="6"/>
      <c r="D4" s="6"/>
      <c r="E4" s="77">
        <v>2</v>
      </c>
      <c r="F4" s="78"/>
      <c r="G4" s="79" t="s">
        <v>111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82" t="s">
        <v>98</v>
      </c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3"/>
      <c r="AQ4" s="74" t="s">
        <v>58</v>
      </c>
      <c r="AR4" s="75"/>
      <c r="AS4" s="75"/>
      <c r="AT4" s="75"/>
      <c r="AU4" s="75"/>
      <c r="AV4" s="75"/>
      <c r="AW4" s="75"/>
      <c r="AX4" s="75"/>
      <c r="AY4" s="75"/>
      <c r="AZ4" s="75"/>
      <c r="BA4" s="7"/>
      <c r="BB4" s="76" t="s">
        <v>106</v>
      </c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ht="14.25" customHeight="1">
      <c r="A5" s="6"/>
      <c r="B5" s="6"/>
      <c r="C5" s="6"/>
      <c r="D5" s="6"/>
      <c r="E5" s="77">
        <v>3</v>
      </c>
      <c r="F5" s="78"/>
      <c r="G5" s="79" t="s">
        <v>112</v>
      </c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1"/>
      <c r="Y5" s="82" t="s">
        <v>98</v>
      </c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3"/>
      <c r="AQ5" s="74" t="s">
        <v>7</v>
      </c>
      <c r="AR5" s="75"/>
      <c r="AS5" s="75"/>
      <c r="AT5" s="75"/>
      <c r="AU5" s="75"/>
      <c r="AV5" s="75"/>
      <c r="AW5" s="75"/>
      <c r="AX5" s="75"/>
      <c r="AY5" s="75"/>
      <c r="AZ5" s="75"/>
      <c r="BA5" s="7"/>
      <c r="BB5" s="87"/>
      <c r="BC5" s="87"/>
      <c r="BD5" s="87"/>
      <c r="BE5" s="87"/>
      <c r="BF5" s="87"/>
      <c r="BG5" s="91" t="s">
        <v>41</v>
      </c>
      <c r="BH5" s="91"/>
      <c r="BI5" s="91"/>
      <c r="BJ5" s="91"/>
      <c r="BK5" s="91"/>
      <c r="BL5" s="91"/>
      <c r="BM5" s="87">
        <v>2</v>
      </c>
      <c r="BN5" s="87"/>
      <c r="BO5" s="87"/>
      <c r="BP5" s="87"/>
      <c r="BQ5" s="87"/>
      <c r="BR5" s="91" t="s">
        <v>3</v>
      </c>
      <c r="BS5" s="91"/>
      <c r="BT5" s="91"/>
      <c r="BU5" s="91"/>
      <c r="BV5" s="91"/>
      <c r="BW5" s="91"/>
      <c r="BX5" s="87">
        <v>2</v>
      </c>
      <c r="BY5" s="87"/>
      <c r="BZ5" s="87"/>
      <c r="CA5" s="87"/>
      <c r="CB5" s="87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ht="14.25" customHeight="1">
      <c r="A6" s="6"/>
      <c r="B6" s="6"/>
      <c r="C6" s="6"/>
      <c r="D6" s="6"/>
      <c r="E6" s="77">
        <v>4</v>
      </c>
      <c r="F6" s="78"/>
      <c r="G6" s="79" t="s">
        <v>113</v>
      </c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1"/>
      <c r="Y6" s="82" t="s">
        <v>98</v>
      </c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3"/>
      <c r="AQ6" s="74" t="s">
        <v>0</v>
      </c>
      <c r="AR6" s="75"/>
      <c r="AS6" s="75"/>
      <c r="AT6" s="75"/>
      <c r="AU6" s="75"/>
      <c r="AV6" s="75"/>
      <c r="AW6" s="75"/>
      <c r="AX6" s="75"/>
      <c r="AY6" s="75"/>
      <c r="AZ6" s="75"/>
      <c r="BA6" s="7"/>
      <c r="BB6" s="76" t="s">
        <v>230</v>
      </c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ht="14.25" customHeight="1">
      <c r="A7" s="6"/>
      <c r="B7" s="6"/>
      <c r="C7" s="6"/>
      <c r="D7" s="6"/>
      <c r="E7" s="77">
        <v>5</v>
      </c>
      <c r="F7" s="78"/>
      <c r="G7" s="79" t="s">
        <v>114</v>
      </c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1"/>
      <c r="Y7" s="82" t="s">
        <v>100</v>
      </c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3"/>
      <c r="AQ7" s="74" t="s">
        <v>1</v>
      </c>
      <c r="AR7" s="75"/>
      <c r="AS7" s="75"/>
      <c r="AT7" s="75"/>
      <c r="AU7" s="75"/>
      <c r="AV7" s="75"/>
      <c r="AW7" s="75"/>
      <c r="AX7" s="75"/>
      <c r="AY7" s="75"/>
      <c r="AZ7" s="75"/>
      <c r="BA7" s="7"/>
      <c r="BB7" s="76" t="s">
        <v>108</v>
      </c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8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ht="14.25" customHeight="1">
      <c r="A8" s="6"/>
      <c r="B8" s="6"/>
      <c r="C8" s="6"/>
      <c r="D8" s="6"/>
      <c r="E8" s="77">
        <v>6</v>
      </c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1"/>
      <c r="Y8" s="82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3"/>
      <c r="AQ8" s="74" t="s">
        <v>59</v>
      </c>
      <c r="AR8" s="75"/>
      <c r="AS8" s="75"/>
      <c r="AT8" s="75"/>
      <c r="AU8" s="75"/>
      <c r="AV8" s="75"/>
      <c r="AW8" s="75"/>
      <c r="AX8" s="75"/>
      <c r="AY8" s="75"/>
      <c r="AZ8" s="75"/>
      <c r="BA8" s="7"/>
      <c r="BB8" s="88" t="s">
        <v>109</v>
      </c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90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ht="14.25" customHeight="1">
      <c r="A9" s="6"/>
      <c r="B9" s="6"/>
      <c r="C9" s="6"/>
      <c r="D9" s="6"/>
      <c r="E9" s="77">
        <v>7</v>
      </c>
      <c r="F9" s="78"/>
      <c r="G9" s="79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1"/>
      <c r="Y9" s="82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3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ht="14.25" customHeight="1">
      <c r="A10" s="6"/>
      <c r="B10" s="6"/>
      <c r="C10" s="6"/>
      <c r="D10" s="6"/>
      <c r="E10" s="2"/>
      <c r="F10" s="2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ht="14.25" customHeight="1">
      <c r="A11" s="6"/>
      <c r="B11" s="6"/>
      <c r="C11" s="6"/>
      <c r="D11" s="6"/>
      <c r="E11" s="2"/>
      <c r="F11" s="2"/>
      <c r="G11" s="102" t="s">
        <v>82</v>
      </c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9"/>
      <c r="CG11" s="9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ht="14.25" customHeight="1">
      <c r="A12" s="6"/>
      <c r="B12" s="6"/>
      <c r="C12" s="6"/>
      <c r="D12" s="6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2"/>
      <c r="CC12" s="2"/>
      <c r="CD12" s="2"/>
      <c r="CE12" s="2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ht="12" customHeight="1">
      <c r="A13" s="4"/>
      <c r="B13" s="4"/>
      <c r="C13" s="4"/>
      <c r="D13" s="4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ht="6.75" customHeight="1">
      <c r="A14" s="4"/>
      <c r="B14" s="4"/>
      <c r="C14" s="4"/>
      <c r="D14" s="4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03" t="str">
        <f>IF(BB2&lt;&gt;"",BB2,"")</f>
        <v>Les Borges Blanques</v>
      </c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3"/>
      <c r="AV14" s="13"/>
      <c r="AW14" s="13"/>
      <c r="AX14" s="13"/>
      <c r="AY14" s="105">
        <f>IF(BB3&lt;&gt;"",BB3,"")</f>
        <v>41993</v>
      </c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3"/>
      <c r="BQ14" s="13"/>
      <c r="BR14" s="13"/>
      <c r="BS14" s="13"/>
      <c r="BT14" s="13"/>
      <c r="BU14" s="92">
        <f>IF(CA3&lt;&gt;"",CA3,"")</f>
        <v>0.375</v>
      </c>
      <c r="BV14" s="92"/>
      <c r="BW14" s="92"/>
      <c r="BX14" s="92"/>
      <c r="BY14" s="92"/>
      <c r="BZ14" s="92"/>
      <c r="CA14" s="92"/>
      <c r="CB14" s="92"/>
      <c r="CC14" s="1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ht="6.75" customHeight="1">
      <c r="A15" s="4"/>
      <c r="B15" s="4"/>
      <c r="C15" s="4"/>
      <c r="D15" s="4"/>
      <c r="E15" s="94" t="s">
        <v>4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95" t="s">
        <v>5</v>
      </c>
      <c r="AV15" s="95"/>
      <c r="AW15" s="95"/>
      <c r="AX15" s="95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Q15" s="94" t="s">
        <v>6</v>
      </c>
      <c r="BR15" s="94"/>
      <c r="BS15" s="94"/>
      <c r="BT15" s="13"/>
      <c r="BU15" s="92"/>
      <c r="BV15" s="92"/>
      <c r="BW15" s="92"/>
      <c r="BX15" s="92"/>
      <c r="BY15" s="92"/>
      <c r="BZ15" s="92"/>
      <c r="CA15" s="92"/>
      <c r="CB15" s="92"/>
      <c r="CC15" s="1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ht="6.75" customHeight="1">
      <c r="A16" s="4"/>
      <c r="B16" s="4"/>
      <c r="C16" s="4"/>
      <c r="D16" s="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95"/>
      <c r="AV16" s="95"/>
      <c r="AW16" s="95"/>
      <c r="AX16" s="95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Q16" s="94"/>
      <c r="BR16" s="94"/>
      <c r="BS16" s="94"/>
      <c r="BT16" s="16"/>
      <c r="BU16" s="93"/>
      <c r="BV16" s="93"/>
      <c r="BW16" s="93"/>
      <c r="BX16" s="93"/>
      <c r="BY16" s="93"/>
      <c r="BZ16" s="93"/>
      <c r="CA16" s="93"/>
      <c r="CB16" s="93"/>
      <c r="CC16" s="1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ht="6.75" customHeight="1">
      <c r="A17" s="4"/>
      <c r="B17" s="4"/>
      <c r="C17" s="4"/>
      <c r="D17" s="4"/>
      <c r="E17" s="13"/>
      <c r="F17" s="13"/>
      <c r="G17" s="13"/>
      <c r="H17" s="13"/>
      <c r="I17" s="13"/>
      <c r="J17" s="13"/>
      <c r="K17" s="13"/>
      <c r="L17" s="13"/>
      <c r="M17" s="103" t="str">
        <f>IF(BB4&lt;&gt;"",BB4,"")</f>
        <v>Campionat Benjamí</v>
      </c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0" t="s">
        <v>7</v>
      </c>
      <c r="AY17" s="100"/>
      <c r="AZ17" s="100"/>
      <c r="BA17" s="100"/>
      <c r="BB17" s="100"/>
      <c r="BC17" s="96">
        <f>IF(BB5&lt;&gt;"",BB5,"")</f>
      </c>
      <c r="BD17" s="96"/>
      <c r="BE17" s="96"/>
      <c r="BF17" s="96"/>
      <c r="BG17" s="96"/>
      <c r="BH17" s="99" t="s">
        <v>8</v>
      </c>
      <c r="BI17" s="99"/>
      <c r="BJ17" s="99"/>
      <c r="BK17" s="99"/>
      <c r="BL17" s="99"/>
      <c r="BM17" s="97">
        <f>IF(BM5&lt;&gt;"",BM5,"")</f>
        <v>2</v>
      </c>
      <c r="BN17" s="97"/>
      <c r="BO17" s="97"/>
      <c r="BP17" s="97"/>
      <c r="BQ17" s="97"/>
      <c r="BR17" s="100" t="s">
        <v>9</v>
      </c>
      <c r="BS17" s="100"/>
      <c r="BT17" s="100"/>
      <c r="BU17" s="100"/>
      <c r="BV17" s="100"/>
      <c r="BW17" s="103">
        <f>IF(BX5&lt;&gt;"",BX5,"")</f>
        <v>2</v>
      </c>
      <c r="BX17" s="103"/>
      <c r="BY17" s="103"/>
      <c r="BZ17" s="103"/>
      <c r="CA17" s="103"/>
      <c r="CB17" s="103"/>
      <c r="CC17" s="1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ht="6.75" customHeight="1">
      <c r="A18" s="4"/>
      <c r="B18" s="4"/>
      <c r="C18" s="4"/>
      <c r="D18" s="4"/>
      <c r="E18" s="94" t="s">
        <v>10</v>
      </c>
      <c r="F18" s="94"/>
      <c r="G18" s="94"/>
      <c r="H18" s="94"/>
      <c r="I18" s="94"/>
      <c r="J18" s="94"/>
      <c r="K18" s="94"/>
      <c r="L18" s="94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0"/>
      <c r="AY18" s="100"/>
      <c r="AZ18" s="100"/>
      <c r="BA18" s="100"/>
      <c r="BB18" s="100"/>
      <c r="BC18" s="97"/>
      <c r="BD18" s="97"/>
      <c r="BE18" s="97"/>
      <c r="BF18" s="97"/>
      <c r="BG18" s="97"/>
      <c r="BH18" s="100"/>
      <c r="BI18" s="100"/>
      <c r="BJ18" s="100"/>
      <c r="BK18" s="100"/>
      <c r="BL18" s="100"/>
      <c r="BM18" s="97"/>
      <c r="BN18" s="97"/>
      <c r="BO18" s="97"/>
      <c r="BP18" s="97"/>
      <c r="BQ18" s="97"/>
      <c r="BR18" s="100"/>
      <c r="BS18" s="100"/>
      <c r="BT18" s="100"/>
      <c r="BU18" s="100"/>
      <c r="BV18" s="100"/>
      <c r="BW18" s="103"/>
      <c r="BX18" s="103"/>
      <c r="BY18" s="103"/>
      <c r="BZ18" s="103"/>
      <c r="CA18" s="103"/>
      <c r="CB18" s="103"/>
      <c r="CC18" s="1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</row>
    <row r="19" spans="1:153" ht="6.75" customHeight="1">
      <c r="A19" s="4"/>
      <c r="B19" s="4"/>
      <c r="C19" s="4"/>
      <c r="D19" s="4"/>
      <c r="E19" s="94"/>
      <c r="F19" s="94"/>
      <c r="G19" s="94"/>
      <c r="H19" s="94"/>
      <c r="I19" s="94"/>
      <c r="J19" s="94"/>
      <c r="K19" s="94"/>
      <c r="L19" s="9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0"/>
      <c r="AY19" s="100"/>
      <c r="AZ19" s="100"/>
      <c r="BA19" s="100"/>
      <c r="BB19" s="100"/>
      <c r="BC19" s="98"/>
      <c r="BD19" s="98"/>
      <c r="BE19" s="98"/>
      <c r="BF19" s="98"/>
      <c r="BG19" s="98"/>
      <c r="BH19" s="100"/>
      <c r="BI19" s="100"/>
      <c r="BJ19" s="100"/>
      <c r="BK19" s="100"/>
      <c r="BL19" s="100"/>
      <c r="BM19" s="98"/>
      <c r="BN19" s="98"/>
      <c r="BO19" s="98"/>
      <c r="BP19" s="98"/>
      <c r="BQ19" s="101"/>
      <c r="BR19" s="100"/>
      <c r="BS19" s="100"/>
      <c r="BT19" s="100"/>
      <c r="BU19" s="100"/>
      <c r="BV19" s="100"/>
      <c r="BW19" s="104"/>
      <c r="BX19" s="104"/>
      <c r="BY19" s="104"/>
      <c r="BZ19" s="104"/>
      <c r="CA19" s="104"/>
      <c r="CB19" s="104"/>
      <c r="CC19" s="1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</row>
    <row r="20" spans="1:153" ht="6.75" customHeight="1">
      <c r="A20" s="4"/>
      <c r="B20" s="4"/>
      <c r="C20" s="4"/>
      <c r="D20" s="4"/>
      <c r="E20" s="13"/>
      <c r="F20" s="13"/>
      <c r="G20" s="13"/>
      <c r="H20" s="13"/>
      <c r="I20" s="13"/>
      <c r="J20" s="13"/>
      <c r="K20" s="13"/>
      <c r="L20" s="103" t="str">
        <f>IF(BB6&lt;&gt;"",BB6,"")</f>
        <v>Benjamí</v>
      </c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3"/>
      <c r="AK20" s="13"/>
      <c r="AL20" s="13"/>
      <c r="AM20" s="13"/>
      <c r="AN20" s="13"/>
      <c r="AO20" s="13"/>
      <c r="AP20" s="13"/>
      <c r="AQ20" s="13"/>
      <c r="AR20" s="13"/>
      <c r="AS20" s="97" t="str">
        <f>IF(BB7&lt;&gt;"",BB7,"")</f>
        <v>Centre de tecnificació</v>
      </c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17"/>
      <c r="BR20" s="17"/>
      <c r="BS20" s="13"/>
      <c r="BT20" s="13"/>
      <c r="BU20" s="13"/>
      <c r="BV20" s="101" t="str">
        <f>IF(BB8&lt;&gt;"",BB8,"")</f>
        <v>14/15</v>
      </c>
      <c r="BW20" s="101"/>
      <c r="BX20" s="101"/>
      <c r="BY20" s="101"/>
      <c r="BZ20" s="101"/>
      <c r="CA20" s="101"/>
      <c r="CB20" s="101"/>
      <c r="CC20" s="1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</row>
    <row r="21" spans="5:153" ht="6.75" customHeight="1">
      <c r="E21" s="94" t="s">
        <v>0</v>
      </c>
      <c r="F21" s="94"/>
      <c r="G21" s="94"/>
      <c r="H21" s="94"/>
      <c r="I21" s="94"/>
      <c r="J21" s="94"/>
      <c r="K21" s="94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3"/>
      <c r="AK21" s="94" t="s">
        <v>1</v>
      </c>
      <c r="AL21" s="94"/>
      <c r="AM21" s="94"/>
      <c r="AN21" s="94"/>
      <c r="AO21" s="94"/>
      <c r="AP21" s="94"/>
      <c r="AQ21" s="94"/>
      <c r="AR21" s="94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5" t="s">
        <v>11</v>
      </c>
      <c r="BR21" s="95"/>
      <c r="BS21" s="95"/>
      <c r="BT21" s="95"/>
      <c r="BU21" s="95"/>
      <c r="BV21" s="101"/>
      <c r="BW21" s="101"/>
      <c r="BX21" s="101"/>
      <c r="BY21" s="101"/>
      <c r="BZ21" s="101"/>
      <c r="CA21" s="101"/>
      <c r="CB21" s="101"/>
      <c r="CC21" s="16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</row>
    <row r="22" spans="5:153" ht="6.75" customHeight="1">
      <c r="E22" s="94"/>
      <c r="F22" s="94"/>
      <c r="G22" s="94"/>
      <c r="H22" s="94"/>
      <c r="I22" s="94"/>
      <c r="J22" s="94"/>
      <c r="K22" s="9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6"/>
      <c r="AK22" s="94"/>
      <c r="AL22" s="94"/>
      <c r="AM22" s="94"/>
      <c r="AN22" s="94"/>
      <c r="AO22" s="94"/>
      <c r="AP22" s="94"/>
      <c r="AQ22" s="94"/>
      <c r="AR22" s="94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5"/>
      <c r="BR22" s="95"/>
      <c r="BS22" s="95"/>
      <c r="BT22" s="95"/>
      <c r="BU22" s="95"/>
      <c r="BV22" s="98"/>
      <c r="BW22" s="98"/>
      <c r="BX22" s="98"/>
      <c r="BY22" s="98"/>
      <c r="BZ22" s="98"/>
      <c r="CA22" s="98"/>
      <c r="CB22" s="98"/>
      <c r="CC22" s="16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</row>
    <row r="23" spans="5:153" ht="6.75" customHeight="1"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</row>
    <row r="24" spans="5:153" ht="6.75" customHeight="1"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5"/>
      <c r="CE24" s="15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</row>
    <row r="25" spans="1:153" ht="6.75" customHeight="1">
      <c r="A25" s="18"/>
      <c r="B25" s="18"/>
      <c r="C25" s="18"/>
      <c r="D25" s="18"/>
      <c r="E25" s="106">
        <v>1</v>
      </c>
      <c r="F25" s="107"/>
      <c r="G25" s="112" t="str">
        <f>IF(G3&lt;&gt;"",G3,"")</f>
        <v>Èric Torné</v>
      </c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3"/>
      <c r="Y25" s="112" t="str">
        <f>IF(Y3&lt;&gt;"",Y3,"")</f>
        <v>CTT Borges</v>
      </c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3"/>
      <c r="AQ25" s="106">
        <v>4</v>
      </c>
      <c r="AR25" s="107"/>
      <c r="AS25" s="118" t="str">
        <f>IF(G6&lt;&gt;"",G6,"")</f>
        <v>Laura Magriñà</v>
      </c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9"/>
      <c r="BK25" s="112" t="str">
        <f>IF(Y6&lt;&gt;"",Y6,"")</f>
        <v>CTT Borges</v>
      </c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3"/>
      <c r="CC25" s="1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</row>
    <row r="26" spans="1:153" ht="6.75" customHeight="1">
      <c r="A26" s="18"/>
      <c r="B26" s="18"/>
      <c r="C26" s="18"/>
      <c r="D26" s="18"/>
      <c r="E26" s="108"/>
      <c r="F26" s="109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5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5"/>
      <c r="AQ26" s="108"/>
      <c r="AR26" s="109"/>
      <c r="AS26" s="120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21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5"/>
      <c r="CC26" s="1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</row>
    <row r="27" spans="1:153" ht="6.75" customHeight="1">
      <c r="A27" s="18"/>
      <c r="B27" s="18"/>
      <c r="C27" s="18"/>
      <c r="D27" s="18"/>
      <c r="E27" s="110"/>
      <c r="F27" s="111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7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7"/>
      <c r="AQ27" s="110"/>
      <c r="AR27" s="111"/>
      <c r="AS27" s="122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23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7"/>
      <c r="CC27" s="1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</row>
    <row r="28" spans="1:153" ht="6.75" customHeight="1">
      <c r="A28" s="18"/>
      <c r="B28" s="18"/>
      <c r="C28" s="18"/>
      <c r="D28" s="18"/>
      <c r="E28" s="106">
        <v>2</v>
      </c>
      <c r="F28" s="107"/>
      <c r="G28" s="112" t="str">
        <f>IF(G4&lt;&gt;"",G4,"")</f>
        <v>Unai Casola</v>
      </c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3"/>
      <c r="Y28" s="112" t="str">
        <f>IF(Y4&lt;&gt;"",Y4,"")</f>
        <v>CTT Borges</v>
      </c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3"/>
      <c r="AQ28" s="106">
        <v>5</v>
      </c>
      <c r="AR28" s="107"/>
      <c r="AS28" s="118" t="str">
        <f>IF(G7&lt;&gt;"",G7,"")</f>
        <v>Josep Cayuela</v>
      </c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9"/>
      <c r="BK28" s="112" t="str">
        <f>IF(Y7&lt;&gt;"",Y7,"")</f>
        <v>CTT Lleida</v>
      </c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3"/>
      <c r="CC28" s="1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</row>
    <row r="29" spans="1:153" ht="6.75" customHeight="1">
      <c r="A29" s="18"/>
      <c r="B29" s="18"/>
      <c r="C29" s="18"/>
      <c r="D29" s="18"/>
      <c r="E29" s="108"/>
      <c r="F29" s="109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5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5"/>
      <c r="AQ29" s="108"/>
      <c r="AR29" s="109"/>
      <c r="AS29" s="120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21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5"/>
      <c r="CC29" s="1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</row>
    <row r="30" spans="1:153" ht="6.75" customHeight="1">
      <c r="A30" s="18"/>
      <c r="B30" s="18"/>
      <c r="C30" s="18"/>
      <c r="D30" s="18"/>
      <c r="E30" s="110"/>
      <c r="F30" s="111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7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7"/>
      <c r="AQ30" s="110"/>
      <c r="AR30" s="111"/>
      <c r="AS30" s="122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23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7"/>
      <c r="CC30" s="1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</row>
    <row r="31" spans="1:153" ht="6.75" customHeight="1">
      <c r="A31" s="18"/>
      <c r="B31" s="18"/>
      <c r="C31" s="18"/>
      <c r="D31" s="18"/>
      <c r="E31" s="106">
        <v>3</v>
      </c>
      <c r="F31" s="107"/>
      <c r="G31" s="112" t="str">
        <f>IF(G5&lt;&gt;"",G5,"")</f>
        <v>Edna Solans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3"/>
      <c r="Y31" s="112" t="str">
        <f>IF(Y5&lt;&gt;"",Y5,"")</f>
        <v>CTT Borges</v>
      </c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3"/>
      <c r="AQ31" s="106">
        <v>6</v>
      </c>
      <c r="AR31" s="107"/>
      <c r="AS31" s="118">
        <f>IF(G8&lt;&gt;"",G8,"")</f>
      </c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9"/>
      <c r="BK31" s="112">
        <f>IF(Y8&lt;&gt;"",Y8,"")</f>
      </c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3"/>
      <c r="CC31" s="1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</row>
    <row r="32" spans="1:153" ht="6.75" customHeight="1">
      <c r="A32" s="18"/>
      <c r="B32" s="18"/>
      <c r="C32" s="18"/>
      <c r="D32" s="18"/>
      <c r="E32" s="108"/>
      <c r="F32" s="109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5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5"/>
      <c r="AQ32" s="108"/>
      <c r="AR32" s="109"/>
      <c r="AS32" s="120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21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5"/>
      <c r="CC32" s="1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</row>
    <row r="33" spans="1:153" ht="6.75" customHeight="1">
      <c r="A33" s="18"/>
      <c r="B33" s="18"/>
      <c r="C33" s="18"/>
      <c r="D33" s="18"/>
      <c r="E33" s="110"/>
      <c r="F33" s="111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7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7"/>
      <c r="AQ33" s="110"/>
      <c r="AR33" s="111"/>
      <c r="AS33" s="122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23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7"/>
      <c r="CC33" s="1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</row>
    <row r="34" spans="1:153" ht="6.75" customHeight="1">
      <c r="A34" s="18"/>
      <c r="B34" s="18"/>
      <c r="C34" s="18"/>
      <c r="D34" s="18"/>
      <c r="E34" s="43"/>
      <c r="F34" s="43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06">
        <v>7</v>
      </c>
      <c r="AR34" s="107"/>
      <c r="AS34" s="118">
        <f>IF(G9&lt;&gt;"",G9,"")</f>
      </c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9"/>
      <c r="BK34" s="112">
        <f>IF(Y9&lt;&gt;"",Y9,"")</f>
      </c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3"/>
      <c r="CC34" s="1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</row>
    <row r="35" spans="1:153" ht="6.75" customHeight="1">
      <c r="A35" s="18"/>
      <c r="B35" s="18"/>
      <c r="C35" s="18"/>
      <c r="D35" s="18"/>
      <c r="E35" s="43"/>
      <c r="F35" s="43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08"/>
      <c r="AR35" s="109"/>
      <c r="AS35" s="120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21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5"/>
      <c r="CC35" s="1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</row>
    <row r="36" spans="1:153" ht="6.75" customHeight="1">
      <c r="A36" s="18"/>
      <c r="B36" s="18"/>
      <c r="C36" s="18"/>
      <c r="D36" s="18"/>
      <c r="E36" s="43"/>
      <c r="F36" s="43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10"/>
      <c r="AR36" s="111"/>
      <c r="AS36" s="122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23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7"/>
      <c r="CC36" s="1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</row>
    <row r="37" spans="5:153" ht="7.5" customHeight="1"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</row>
    <row r="38" spans="2:153" ht="6" customHeight="1">
      <c r="B38" s="139" t="s">
        <v>84</v>
      </c>
      <c r="C38" s="140"/>
      <c r="D38" s="141"/>
      <c r="E38" s="139" t="s">
        <v>42</v>
      </c>
      <c r="F38" s="140"/>
      <c r="G38" s="141"/>
      <c r="H38" s="139" t="s">
        <v>43</v>
      </c>
      <c r="I38" s="140"/>
      <c r="J38" s="141"/>
      <c r="K38" s="139" t="s">
        <v>44</v>
      </c>
      <c r="L38" s="140"/>
      <c r="M38" s="141"/>
      <c r="N38" s="139" t="s">
        <v>45</v>
      </c>
      <c r="O38" s="140"/>
      <c r="P38" s="140"/>
      <c r="Q38" s="124" t="s">
        <v>52</v>
      </c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6"/>
      <c r="AI38" s="130" t="s">
        <v>12</v>
      </c>
      <c r="AJ38" s="130"/>
      <c r="AK38" s="130"/>
      <c r="AL38" s="130"/>
      <c r="AM38" s="130"/>
      <c r="AN38" s="150" t="s">
        <v>13</v>
      </c>
      <c r="AO38" s="150"/>
      <c r="AP38" s="150"/>
      <c r="AQ38" s="150"/>
      <c r="AR38" s="150"/>
      <c r="AS38" s="150" t="s">
        <v>14</v>
      </c>
      <c r="AT38" s="150"/>
      <c r="AU38" s="150"/>
      <c r="AV38" s="150"/>
      <c r="AW38" s="150"/>
      <c r="AX38" s="150" t="s">
        <v>15</v>
      </c>
      <c r="AY38" s="150"/>
      <c r="AZ38" s="150"/>
      <c r="BA38" s="150"/>
      <c r="BB38" s="150"/>
      <c r="BC38" s="150" t="s">
        <v>16</v>
      </c>
      <c r="BD38" s="150"/>
      <c r="BE38" s="150"/>
      <c r="BF38" s="150"/>
      <c r="BG38" s="150"/>
      <c r="BH38" s="132" t="s">
        <v>17</v>
      </c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3"/>
      <c r="BX38" s="132" t="s">
        <v>18</v>
      </c>
      <c r="BY38" s="130"/>
      <c r="BZ38" s="130"/>
      <c r="CA38" s="130"/>
      <c r="CB38" s="13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</row>
    <row r="39" spans="2:153" ht="6" customHeight="1">
      <c r="B39" s="142"/>
      <c r="C39" s="143"/>
      <c r="D39" s="144"/>
      <c r="E39" s="142"/>
      <c r="F39" s="143"/>
      <c r="G39" s="144"/>
      <c r="H39" s="142"/>
      <c r="I39" s="143"/>
      <c r="J39" s="144"/>
      <c r="K39" s="142"/>
      <c r="L39" s="143"/>
      <c r="M39" s="144"/>
      <c r="N39" s="142"/>
      <c r="O39" s="143"/>
      <c r="P39" s="143"/>
      <c r="Q39" s="127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9"/>
      <c r="AI39" s="131"/>
      <c r="AJ39" s="131"/>
      <c r="AK39" s="131"/>
      <c r="AL39" s="131"/>
      <c r="AM39" s="13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34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5"/>
      <c r="BX39" s="134"/>
      <c r="BY39" s="131"/>
      <c r="BZ39" s="131"/>
      <c r="CA39" s="131"/>
      <c r="CB39" s="135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</row>
    <row r="40" spans="2:153" ht="6" customHeight="1">
      <c r="B40" s="145"/>
      <c r="C40" s="146"/>
      <c r="D40" s="147"/>
      <c r="E40" s="145"/>
      <c r="F40" s="146"/>
      <c r="G40" s="147"/>
      <c r="H40" s="145"/>
      <c r="I40" s="146"/>
      <c r="J40" s="147"/>
      <c r="K40" s="145"/>
      <c r="L40" s="146"/>
      <c r="M40" s="147"/>
      <c r="N40" s="145"/>
      <c r="O40" s="146"/>
      <c r="P40" s="146"/>
      <c r="Q40" s="127" t="s">
        <v>53</v>
      </c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9"/>
      <c r="AI40" s="131" t="s">
        <v>19</v>
      </c>
      <c r="AJ40" s="131"/>
      <c r="AK40" s="131"/>
      <c r="AL40" s="131"/>
      <c r="AM40" s="148"/>
      <c r="AN40" s="131" t="s">
        <v>19</v>
      </c>
      <c r="AO40" s="131"/>
      <c r="AP40" s="131"/>
      <c r="AQ40" s="131"/>
      <c r="AR40" s="148"/>
      <c r="AS40" s="131" t="s">
        <v>19</v>
      </c>
      <c r="AT40" s="131"/>
      <c r="AU40" s="131"/>
      <c r="AV40" s="131"/>
      <c r="AW40" s="148"/>
      <c r="AX40" s="131" t="s">
        <v>19</v>
      </c>
      <c r="AY40" s="131"/>
      <c r="AZ40" s="131"/>
      <c r="BA40" s="131"/>
      <c r="BB40" s="148"/>
      <c r="BC40" s="131" t="s">
        <v>19</v>
      </c>
      <c r="BD40" s="131"/>
      <c r="BE40" s="131"/>
      <c r="BF40" s="131"/>
      <c r="BG40" s="148"/>
      <c r="BH40" s="134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5"/>
      <c r="BX40" s="134"/>
      <c r="BY40" s="131"/>
      <c r="BZ40" s="131"/>
      <c r="CA40" s="131"/>
      <c r="CB40" s="135"/>
      <c r="CC40" s="158" t="s">
        <v>83</v>
      </c>
      <c r="CD40" s="159"/>
      <c r="CE40" s="159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</row>
    <row r="41" spans="2:153" ht="6" customHeight="1">
      <c r="B41" s="160" t="s">
        <v>20</v>
      </c>
      <c r="C41" s="161"/>
      <c r="D41" s="161"/>
      <c r="E41" s="160" t="s">
        <v>20</v>
      </c>
      <c r="F41" s="161"/>
      <c r="G41" s="161"/>
      <c r="H41" s="160" t="s">
        <v>20</v>
      </c>
      <c r="I41" s="161"/>
      <c r="J41" s="161"/>
      <c r="K41" s="160" t="s">
        <v>20</v>
      </c>
      <c r="L41" s="161"/>
      <c r="M41" s="161"/>
      <c r="N41" s="160" t="s">
        <v>20</v>
      </c>
      <c r="O41" s="161"/>
      <c r="P41" s="161"/>
      <c r="Q41" s="162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4"/>
      <c r="AI41" s="137"/>
      <c r="AJ41" s="137"/>
      <c r="AK41" s="137"/>
      <c r="AL41" s="137"/>
      <c r="AM41" s="149"/>
      <c r="AN41" s="137"/>
      <c r="AO41" s="137"/>
      <c r="AP41" s="137"/>
      <c r="AQ41" s="137"/>
      <c r="AR41" s="149"/>
      <c r="AS41" s="137"/>
      <c r="AT41" s="137"/>
      <c r="AU41" s="137"/>
      <c r="AV41" s="137"/>
      <c r="AW41" s="149"/>
      <c r="AX41" s="137"/>
      <c r="AY41" s="137"/>
      <c r="AZ41" s="137"/>
      <c r="BA41" s="137"/>
      <c r="BB41" s="149"/>
      <c r="BC41" s="137"/>
      <c r="BD41" s="137"/>
      <c r="BE41" s="137"/>
      <c r="BF41" s="137"/>
      <c r="BG41" s="149"/>
      <c r="BH41" s="136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8"/>
      <c r="BX41" s="136"/>
      <c r="BY41" s="137"/>
      <c r="BZ41" s="137"/>
      <c r="CA41" s="137"/>
      <c r="CB41" s="138"/>
      <c r="CC41" s="158"/>
      <c r="CD41" s="159"/>
      <c r="CE41" s="159"/>
      <c r="CF41" s="3"/>
      <c r="CG41" s="20">
        <v>1</v>
      </c>
      <c r="CH41" s="20">
        <v>2</v>
      </c>
      <c r="CI41" s="20">
        <v>3</v>
      </c>
      <c r="CJ41" s="20">
        <v>4</v>
      </c>
      <c r="CK41" s="20">
        <v>5</v>
      </c>
      <c r="CL41" s="20">
        <v>6</v>
      </c>
      <c r="CM41" s="20">
        <v>7</v>
      </c>
      <c r="CN41" s="3"/>
      <c r="CO41" s="3"/>
      <c r="CP41" s="3"/>
      <c r="CQ41" s="3"/>
      <c r="CR41" s="3"/>
      <c r="CS41" s="3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</row>
    <row r="42" spans="2:153" ht="6" customHeight="1">
      <c r="B42" s="14"/>
      <c r="C42" s="14"/>
      <c r="D42" s="14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</row>
    <row r="43" spans="2:153" ht="6" customHeight="1">
      <c r="B43" s="176" t="s">
        <v>28</v>
      </c>
      <c r="C43" s="177"/>
      <c r="D43" s="178"/>
      <c r="E43" s="176" t="s">
        <v>21</v>
      </c>
      <c r="F43" s="177"/>
      <c r="G43" s="178"/>
      <c r="H43" s="176" t="s">
        <v>22</v>
      </c>
      <c r="I43" s="177"/>
      <c r="J43" s="178"/>
      <c r="K43" s="176" t="s">
        <v>23</v>
      </c>
      <c r="L43" s="177"/>
      <c r="M43" s="178"/>
      <c r="N43" s="176" t="s">
        <v>24</v>
      </c>
      <c r="O43" s="177"/>
      <c r="P43" s="178"/>
      <c r="Q43" s="152" t="str">
        <f>IF(E2=7,G3,IF(E2=6,G5,IF(E2=5,G3,IF(E2=4,G4,IF(E2=3,G3,"")))))</f>
        <v>Èric Torné</v>
      </c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4"/>
      <c r="AI43" s="204" t="s">
        <v>264</v>
      </c>
      <c r="AJ43" s="165"/>
      <c r="AK43" s="165"/>
      <c r="AL43" s="165"/>
      <c r="AM43" s="165"/>
      <c r="AN43" s="165" t="s">
        <v>263</v>
      </c>
      <c r="AO43" s="165"/>
      <c r="AP43" s="165"/>
      <c r="AQ43" s="165"/>
      <c r="AR43" s="165"/>
      <c r="AS43" s="165" t="s">
        <v>261</v>
      </c>
      <c r="AT43" s="165"/>
      <c r="AU43" s="165"/>
      <c r="AV43" s="165"/>
      <c r="AW43" s="165"/>
      <c r="AX43" s="165" t="s">
        <v>2</v>
      </c>
      <c r="AY43" s="165"/>
      <c r="AZ43" s="165"/>
      <c r="BA43" s="165"/>
      <c r="BB43" s="165"/>
      <c r="BC43" s="165" t="s">
        <v>2</v>
      </c>
      <c r="BD43" s="165"/>
      <c r="BE43" s="165"/>
      <c r="BF43" s="165"/>
      <c r="BG43" s="165"/>
      <c r="BH43" s="167" t="str">
        <f>IF(CC43=""," ",IF(LEFT(CC43,1)="3",Q43,Q45))</f>
        <v>Èric Torné</v>
      </c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9"/>
      <c r="BX43" s="182" t="s">
        <v>235</v>
      </c>
      <c r="BY43" s="183"/>
      <c r="BZ43" s="183"/>
      <c r="CA43" s="183"/>
      <c r="CB43" s="184"/>
      <c r="CC43" s="188" t="s">
        <v>65</v>
      </c>
      <c r="CD43" s="189"/>
      <c r="CF43" s="3"/>
      <c r="CG43" s="21">
        <f>IF(BH43=G25,1,0)</f>
        <v>1</v>
      </c>
      <c r="CH43" s="21">
        <f>IF(BH43=G28,1,0)</f>
        <v>0</v>
      </c>
      <c r="CI43" s="21">
        <f>IF(BH43=G31,1,0)</f>
        <v>0</v>
      </c>
      <c r="CJ43" s="21">
        <f>IF(BH43=AS25,1,0)</f>
        <v>0</v>
      </c>
      <c r="CK43" s="21">
        <f>IF(BH43=AS28,1,0)</f>
        <v>0</v>
      </c>
      <c r="CL43" s="21">
        <f>IF(BH43=AS31,1,0)</f>
        <v>0</v>
      </c>
      <c r="CM43" s="21">
        <f>IF(BH43=AS34,1,0)</f>
        <v>0</v>
      </c>
      <c r="CN43" s="22" t="s">
        <v>62</v>
      </c>
      <c r="CO43" s="23" t="s">
        <v>63</v>
      </c>
      <c r="CP43" s="22" t="s">
        <v>64</v>
      </c>
      <c r="CQ43" s="3"/>
      <c r="CR43" s="3"/>
      <c r="CS43" s="3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</row>
    <row r="44" spans="2:153" ht="6" customHeight="1">
      <c r="B44" s="179"/>
      <c r="C44" s="180"/>
      <c r="D44" s="181"/>
      <c r="E44" s="179"/>
      <c r="F44" s="180"/>
      <c r="G44" s="181"/>
      <c r="H44" s="179"/>
      <c r="I44" s="180"/>
      <c r="J44" s="181"/>
      <c r="K44" s="179"/>
      <c r="L44" s="180"/>
      <c r="M44" s="181"/>
      <c r="N44" s="179"/>
      <c r="O44" s="180"/>
      <c r="P44" s="181"/>
      <c r="Q44" s="155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7"/>
      <c r="AI44" s="205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70"/>
      <c r="BI44" s="171"/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2"/>
      <c r="BX44" s="185"/>
      <c r="BY44" s="186"/>
      <c r="BZ44" s="186"/>
      <c r="CA44" s="186"/>
      <c r="CB44" s="187"/>
      <c r="CC44" s="188"/>
      <c r="CD44" s="189"/>
      <c r="CF44" s="3"/>
      <c r="CG44" s="24">
        <f>IF(CG45=G25,1,0)</f>
        <v>0</v>
      </c>
      <c r="CH44" s="24">
        <f>IF(CG45=G28,1,0)</f>
        <v>0</v>
      </c>
      <c r="CI44" s="24">
        <f>IF(CG45=G31,1,0)</f>
        <v>0</v>
      </c>
      <c r="CJ44" s="24">
        <f>IF(CG45=AS25,1,0)</f>
        <v>1</v>
      </c>
      <c r="CK44" s="24">
        <f>IF(CG45=AS28,1,0)</f>
        <v>0</v>
      </c>
      <c r="CL44" s="24">
        <f>IF(CG45=AS31,1,0)</f>
        <v>0</v>
      </c>
      <c r="CM44" s="24">
        <f>IF(CG45=AS34,1,0)</f>
        <v>0</v>
      </c>
      <c r="CN44" s="22" t="s">
        <v>65</v>
      </c>
      <c r="CO44" s="23" t="s">
        <v>66</v>
      </c>
      <c r="CP44" s="22" t="s">
        <v>64</v>
      </c>
      <c r="CQ44" s="3"/>
      <c r="CR44" s="3"/>
      <c r="CS44" s="3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</row>
    <row r="45" spans="1:153" ht="6" customHeight="1">
      <c r="A45" s="190" t="s">
        <v>54</v>
      </c>
      <c r="B45" s="192" t="s">
        <v>51</v>
      </c>
      <c r="C45" s="193"/>
      <c r="D45" s="194"/>
      <c r="E45" s="192" t="s">
        <v>46</v>
      </c>
      <c r="F45" s="193"/>
      <c r="G45" s="194"/>
      <c r="H45" s="192" t="s">
        <v>47</v>
      </c>
      <c r="I45" s="193"/>
      <c r="J45" s="194"/>
      <c r="K45" s="192" t="s">
        <v>48</v>
      </c>
      <c r="L45" s="193"/>
      <c r="M45" s="194"/>
      <c r="N45" s="192" t="s">
        <v>49</v>
      </c>
      <c r="O45" s="193"/>
      <c r="P45" s="194"/>
      <c r="Q45" s="198" t="str">
        <f>IF(E2=7,G4,IF(E2=6,G7,IF(E2=5,G6,IF(E2=4,G5,IF(E2=3,G5,"")))))</f>
        <v>Laura Magriñà</v>
      </c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200"/>
      <c r="AI45" s="205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70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2"/>
      <c r="BX45" s="185"/>
      <c r="BY45" s="186"/>
      <c r="BZ45" s="186"/>
      <c r="CA45" s="186"/>
      <c r="CB45" s="187"/>
      <c r="CC45" s="188"/>
      <c r="CD45" s="189"/>
      <c r="CF45" s="3"/>
      <c r="CG45" s="25" t="str">
        <f>IF(CC43=""," ",IF(LEFT(CC43,1)="3",Q45,Q43))</f>
        <v>Laura Magriñà</v>
      </c>
      <c r="CH45" s="26"/>
      <c r="CI45" s="26"/>
      <c r="CJ45" s="26"/>
      <c r="CK45" s="27"/>
      <c r="CL45" s="27"/>
      <c r="CM45" s="27"/>
      <c r="CN45" s="23" t="s">
        <v>67</v>
      </c>
      <c r="CO45" s="23" t="s">
        <v>68</v>
      </c>
      <c r="CP45" s="22" t="s">
        <v>64</v>
      </c>
      <c r="CQ45" s="3"/>
      <c r="CR45" s="3"/>
      <c r="CS45" s="3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</row>
    <row r="46" spans="1:153" ht="6" customHeight="1">
      <c r="A46" s="191"/>
      <c r="B46" s="195"/>
      <c r="C46" s="196"/>
      <c r="D46" s="197"/>
      <c r="E46" s="195"/>
      <c r="F46" s="196"/>
      <c r="G46" s="197"/>
      <c r="H46" s="195"/>
      <c r="I46" s="196"/>
      <c r="J46" s="197"/>
      <c r="K46" s="195"/>
      <c r="L46" s="196"/>
      <c r="M46" s="197"/>
      <c r="N46" s="195"/>
      <c r="O46" s="196"/>
      <c r="P46" s="197"/>
      <c r="Q46" s="201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3"/>
      <c r="AI46" s="205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73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5"/>
      <c r="BX46" s="185"/>
      <c r="BY46" s="186"/>
      <c r="BZ46" s="186"/>
      <c r="CA46" s="186"/>
      <c r="CB46" s="187"/>
      <c r="CC46" s="188"/>
      <c r="CD46" s="189"/>
      <c r="CF46" s="3"/>
      <c r="CG46" s="27"/>
      <c r="CH46" s="27"/>
      <c r="CI46" s="27"/>
      <c r="CJ46" s="27"/>
      <c r="CK46" s="27"/>
      <c r="CL46" s="27"/>
      <c r="CM46" s="27"/>
      <c r="CN46" s="23" t="s">
        <v>70</v>
      </c>
      <c r="CO46" s="23" t="s">
        <v>69</v>
      </c>
      <c r="CP46" s="22" t="s">
        <v>64</v>
      </c>
      <c r="CQ46" s="3"/>
      <c r="CR46" s="3"/>
      <c r="CS46" s="3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</row>
    <row r="47" spans="2:153" ht="6" customHeight="1">
      <c r="B47" s="179" t="s">
        <v>30</v>
      </c>
      <c r="C47" s="180"/>
      <c r="D47" s="181"/>
      <c r="E47" s="179" t="s">
        <v>25</v>
      </c>
      <c r="F47" s="180"/>
      <c r="G47" s="181"/>
      <c r="H47" s="179" t="s">
        <v>23</v>
      </c>
      <c r="I47" s="180"/>
      <c r="J47" s="181"/>
      <c r="K47" s="179" t="s">
        <v>22</v>
      </c>
      <c r="L47" s="180"/>
      <c r="M47" s="181"/>
      <c r="N47" s="179" t="s">
        <v>23</v>
      </c>
      <c r="O47" s="180"/>
      <c r="P47" s="181"/>
      <c r="Q47" s="206" t="str">
        <f>IF(E2=7,G5,IF(E2=6,G4,IF(E2=5,G4,IF(E2=4,G3,IF(E2=3,G4,"")))))</f>
        <v>Unai Casola</v>
      </c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8"/>
      <c r="AI47" s="209" t="s">
        <v>238</v>
      </c>
      <c r="AJ47" s="210"/>
      <c r="AK47" s="210"/>
      <c r="AL47" s="210"/>
      <c r="AM47" s="210"/>
      <c r="AN47" s="210" t="s">
        <v>252</v>
      </c>
      <c r="AO47" s="210"/>
      <c r="AP47" s="210"/>
      <c r="AQ47" s="210"/>
      <c r="AR47" s="210"/>
      <c r="AS47" s="210" t="s">
        <v>265</v>
      </c>
      <c r="AT47" s="210"/>
      <c r="AU47" s="210"/>
      <c r="AV47" s="210"/>
      <c r="AW47" s="210"/>
      <c r="AX47" s="210" t="s">
        <v>2</v>
      </c>
      <c r="AY47" s="210"/>
      <c r="AZ47" s="210"/>
      <c r="BA47" s="210"/>
      <c r="BB47" s="210"/>
      <c r="BC47" s="210" t="s">
        <v>2</v>
      </c>
      <c r="BD47" s="210"/>
      <c r="BE47" s="210"/>
      <c r="BF47" s="210"/>
      <c r="BG47" s="210"/>
      <c r="BH47" s="213" t="str">
        <f>IF(CC47=""," ",IF(LEFT(CC47,1)="3",Q47,Q49))</f>
        <v>Unai Casola</v>
      </c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5"/>
      <c r="BX47" s="244" t="s">
        <v>235</v>
      </c>
      <c r="BY47" s="217"/>
      <c r="BZ47" s="217"/>
      <c r="CA47" s="217"/>
      <c r="CB47" s="218"/>
      <c r="CC47" s="188" t="s">
        <v>65</v>
      </c>
      <c r="CD47" s="189"/>
      <c r="CF47" s="3"/>
      <c r="CG47" s="21">
        <f>IF(BH47=G25,1,0)</f>
        <v>0</v>
      </c>
      <c r="CH47" s="21">
        <f>IF(BH47=G28,1,0)</f>
        <v>1</v>
      </c>
      <c r="CI47" s="21">
        <f>IF(BH47=G31,1,0)</f>
        <v>0</v>
      </c>
      <c r="CJ47" s="21">
        <f>IF(BH47=AS25,1,0)</f>
        <v>0</v>
      </c>
      <c r="CK47" s="21">
        <f>IF(BH47=AS28,1,0)</f>
        <v>0</v>
      </c>
      <c r="CL47" s="21">
        <f>IF(BH47=AS31,1,0)</f>
        <v>0</v>
      </c>
      <c r="CM47" s="21">
        <f>IF(BH47=AS34,1,0)</f>
        <v>0</v>
      </c>
      <c r="CN47" s="22" t="s">
        <v>71</v>
      </c>
      <c r="CO47" s="22" t="s">
        <v>72</v>
      </c>
      <c r="CP47" s="22" t="s">
        <v>73</v>
      </c>
      <c r="CQ47" s="3"/>
      <c r="CR47" s="3"/>
      <c r="CS47" s="3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</row>
    <row r="48" spans="2:153" ht="6" customHeight="1">
      <c r="B48" s="179"/>
      <c r="C48" s="180"/>
      <c r="D48" s="181"/>
      <c r="E48" s="179"/>
      <c r="F48" s="180"/>
      <c r="G48" s="181"/>
      <c r="H48" s="179"/>
      <c r="I48" s="180"/>
      <c r="J48" s="181"/>
      <c r="K48" s="179"/>
      <c r="L48" s="180"/>
      <c r="M48" s="181"/>
      <c r="N48" s="179"/>
      <c r="O48" s="180"/>
      <c r="P48" s="181"/>
      <c r="Q48" s="155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7"/>
      <c r="AI48" s="205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70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2"/>
      <c r="BX48" s="185"/>
      <c r="BY48" s="186"/>
      <c r="BZ48" s="186"/>
      <c r="CA48" s="186"/>
      <c r="CB48" s="187"/>
      <c r="CC48" s="188"/>
      <c r="CD48" s="189"/>
      <c r="CF48" s="3"/>
      <c r="CG48" s="24">
        <f>IF(CG49=G25,1,0)</f>
        <v>0</v>
      </c>
      <c r="CH48" s="24">
        <f>IF(CG49=G28,1,0)</f>
        <v>0</v>
      </c>
      <c r="CI48" s="24">
        <f>IF(CG49=G31,1,0)</f>
        <v>1</v>
      </c>
      <c r="CJ48" s="24">
        <f>IF(CG49=AS25,1,0)</f>
        <v>0</v>
      </c>
      <c r="CK48" s="24">
        <f>IF(CG49=AS28,1,0)</f>
        <v>0</v>
      </c>
      <c r="CL48" s="24">
        <f>IF(CG49=AS31,1,0)</f>
        <v>0</v>
      </c>
      <c r="CM48" s="24">
        <f>IF(CG49=AS34,1,0)</f>
        <v>0</v>
      </c>
      <c r="CN48" s="23" t="s">
        <v>74</v>
      </c>
      <c r="CO48" s="23" t="s">
        <v>75</v>
      </c>
      <c r="CP48" s="22" t="s">
        <v>73</v>
      </c>
      <c r="CQ48" s="3"/>
      <c r="CR48" s="3"/>
      <c r="CS48" s="3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</row>
    <row r="49" spans="1:153" ht="6" customHeight="1">
      <c r="A49" s="190" t="s">
        <v>54</v>
      </c>
      <c r="B49" s="192" t="s">
        <v>47</v>
      </c>
      <c r="C49" s="193"/>
      <c r="D49" s="194"/>
      <c r="E49" s="192" t="s">
        <v>47</v>
      </c>
      <c r="F49" s="193"/>
      <c r="G49" s="194"/>
      <c r="H49" s="192" t="s">
        <v>48</v>
      </c>
      <c r="I49" s="193"/>
      <c r="J49" s="194"/>
      <c r="K49" s="192" t="s">
        <v>49</v>
      </c>
      <c r="L49" s="193"/>
      <c r="M49" s="194"/>
      <c r="N49" s="192" t="s">
        <v>48</v>
      </c>
      <c r="O49" s="193"/>
      <c r="P49" s="194"/>
      <c r="Q49" s="198" t="str">
        <f>IF(E2=7,G6,IF(E2=6,G8,IF(E2=5,G5,IF(E2=4,G6,IF(E2=3,G5,"")))))</f>
        <v>Edna Solans</v>
      </c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200"/>
      <c r="AI49" s="205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70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2"/>
      <c r="BX49" s="185"/>
      <c r="BY49" s="186"/>
      <c r="BZ49" s="186"/>
      <c r="CA49" s="186"/>
      <c r="CB49" s="187"/>
      <c r="CC49" s="188"/>
      <c r="CD49" s="189"/>
      <c r="CF49" s="3"/>
      <c r="CG49" s="25" t="str">
        <f>IF(CC47=""," ",IF(LEFT(CC47,1)="3",Q49,Q47))</f>
        <v>Edna Solans</v>
      </c>
      <c r="CH49" s="26"/>
      <c r="CI49" s="26"/>
      <c r="CJ49" s="26"/>
      <c r="CK49" s="27"/>
      <c r="CL49" s="27"/>
      <c r="CM49" s="27"/>
      <c r="CN49" s="23" t="s">
        <v>76</v>
      </c>
      <c r="CO49" s="23" t="s">
        <v>77</v>
      </c>
      <c r="CP49" s="22" t="s">
        <v>73</v>
      </c>
      <c r="CQ49" s="3"/>
      <c r="CR49" s="3"/>
      <c r="CS49" s="3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</row>
    <row r="50" spans="1:153" ht="6" customHeight="1">
      <c r="A50" s="191"/>
      <c r="B50" s="195"/>
      <c r="C50" s="196"/>
      <c r="D50" s="197"/>
      <c r="E50" s="195"/>
      <c r="F50" s="196"/>
      <c r="G50" s="197"/>
      <c r="H50" s="195"/>
      <c r="I50" s="196"/>
      <c r="J50" s="197"/>
      <c r="K50" s="195"/>
      <c r="L50" s="196"/>
      <c r="M50" s="197"/>
      <c r="N50" s="195"/>
      <c r="O50" s="196"/>
      <c r="P50" s="197"/>
      <c r="Q50" s="201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3"/>
      <c r="AI50" s="211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173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5"/>
      <c r="BX50" s="219"/>
      <c r="BY50" s="220"/>
      <c r="BZ50" s="220"/>
      <c r="CA50" s="220"/>
      <c r="CB50" s="221"/>
      <c r="CC50" s="188"/>
      <c r="CD50" s="189"/>
      <c r="CF50" s="3"/>
      <c r="CG50" s="27"/>
      <c r="CH50" s="27"/>
      <c r="CI50" s="27"/>
      <c r="CJ50" s="27"/>
      <c r="CK50" s="27"/>
      <c r="CL50" s="27"/>
      <c r="CM50" s="27"/>
      <c r="CN50" s="23" t="s">
        <v>78</v>
      </c>
      <c r="CO50" s="23" t="s">
        <v>79</v>
      </c>
      <c r="CP50" s="22" t="s">
        <v>73</v>
      </c>
      <c r="CQ50" s="3"/>
      <c r="CR50" s="3"/>
      <c r="CS50" s="3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</row>
    <row r="51" spans="2:153" ht="6" customHeight="1">
      <c r="B51" s="179" t="s">
        <v>33</v>
      </c>
      <c r="C51" s="180"/>
      <c r="D51" s="181"/>
      <c r="E51" s="179" t="s">
        <v>22</v>
      </c>
      <c r="F51" s="180"/>
      <c r="G51" s="181"/>
      <c r="H51" s="179" t="s">
        <v>26</v>
      </c>
      <c r="I51" s="180"/>
      <c r="J51" s="181"/>
      <c r="K51" s="179" t="s">
        <v>27</v>
      </c>
      <c r="L51" s="180"/>
      <c r="M51" s="181"/>
      <c r="N51" s="179" t="s">
        <v>28</v>
      </c>
      <c r="O51" s="180"/>
      <c r="P51" s="181"/>
      <c r="Q51" s="155" t="str">
        <f>IF(E2=7,G7,IF(E2=6,G3,IF(E2=5,G6,IF(E2=4,G4,IF(E2=3,G3,"")))))</f>
        <v>Laura Magriñà</v>
      </c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7"/>
      <c r="AI51" s="209" t="s">
        <v>265</v>
      </c>
      <c r="AJ51" s="210"/>
      <c r="AK51" s="210"/>
      <c r="AL51" s="210"/>
      <c r="AM51" s="210"/>
      <c r="AN51" s="210" t="s">
        <v>241</v>
      </c>
      <c r="AO51" s="210"/>
      <c r="AP51" s="210"/>
      <c r="AQ51" s="210"/>
      <c r="AR51" s="210"/>
      <c r="AS51" s="210" t="s">
        <v>248</v>
      </c>
      <c r="AT51" s="210"/>
      <c r="AU51" s="210"/>
      <c r="AV51" s="210"/>
      <c r="AW51" s="210"/>
      <c r="AX51" s="210" t="s">
        <v>248</v>
      </c>
      <c r="AY51" s="210"/>
      <c r="AZ51" s="210"/>
      <c r="BA51" s="210"/>
      <c r="BB51" s="210"/>
      <c r="BC51" s="210" t="s">
        <v>2</v>
      </c>
      <c r="BD51" s="210"/>
      <c r="BE51" s="210"/>
      <c r="BF51" s="210"/>
      <c r="BG51" s="210"/>
      <c r="BH51" s="170" t="str">
        <f>IF(CC51=""," ",IF(LEFT(CC51,1)="3",Q51,Q53))</f>
        <v>Laura Magriñà</v>
      </c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2"/>
      <c r="BX51" s="287" t="s">
        <v>247</v>
      </c>
      <c r="BY51" s="186"/>
      <c r="BZ51" s="186"/>
      <c r="CA51" s="186"/>
      <c r="CB51" s="187"/>
      <c r="CC51" s="188" t="s">
        <v>67</v>
      </c>
      <c r="CD51" s="189"/>
      <c r="CF51" s="3"/>
      <c r="CG51" s="21">
        <f>IF(BH51=G25,1,0)</f>
        <v>0</v>
      </c>
      <c r="CH51" s="21">
        <f>IF(BH51=G28,1,0)</f>
        <v>0</v>
      </c>
      <c r="CI51" s="21">
        <f>IF(BH51=G31,1,0)</f>
        <v>0</v>
      </c>
      <c r="CJ51" s="21">
        <f>IF(BH51=AS25,1,0)</f>
        <v>1</v>
      </c>
      <c r="CK51" s="21">
        <f>IF(BH51=AS28,1,0)</f>
        <v>0</v>
      </c>
      <c r="CL51" s="21">
        <f>IF(BH51=AS31,1,0)</f>
        <v>0</v>
      </c>
      <c r="CM51" s="21">
        <f>IF(BH51=AS34,1,0)</f>
        <v>0</v>
      </c>
      <c r="CN51" s="22"/>
      <c r="CO51" s="22" t="s">
        <v>80</v>
      </c>
      <c r="CP51" s="22" t="s">
        <v>80</v>
      </c>
      <c r="CQ51" s="3"/>
      <c r="CR51" s="3"/>
      <c r="CS51" s="3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</row>
    <row r="52" spans="2:153" ht="6" customHeight="1">
      <c r="B52" s="179"/>
      <c r="C52" s="180"/>
      <c r="D52" s="181"/>
      <c r="E52" s="179"/>
      <c r="F52" s="180"/>
      <c r="G52" s="181"/>
      <c r="H52" s="179"/>
      <c r="I52" s="180"/>
      <c r="J52" s="181"/>
      <c r="K52" s="179"/>
      <c r="L52" s="180"/>
      <c r="M52" s="181"/>
      <c r="N52" s="179"/>
      <c r="O52" s="180"/>
      <c r="P52" s="181"/>
      <c r="Q52" s="155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7"/>
      <c r="AI52" s="205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70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2"/>
      <c r="BX52" s="185"/>
      <c r="BY52" s="186"/>
      <c r="BZ52" s="186"/>
      <c r="CA52" s="186"/>
      <c r="CB52" s="187"/>
      <c r="CC52" s="188"/>
      <c r="CD52" s="189"/>
      <c r="CF52" s="3"/>
      <c r="CG52" s="24">
        <f>IF(CG53=G25,1,0)</f>
        <v>0</v>
      </c>
      <c r="CH52" s="24">
        <f>IF(CG53=G28,1,0)</f>
        <v>0</v>
      </c>
      <c r="CI52" s="24">
        <f>IF(CG53=G31,1,0)</f>
        <v>0</v>
      </c>
      <c r="CJ52" s="24">
        <f>IF(CG53=AS25,1,0)</f>
        <v>0</v>
      </c>
      <c r="CK52" s="24">
        <f>IF(CG53=AS28,1,0)</f>
        <v>1</v>
      </c>
      <c r="CL52" s="24">
        <f>IF(CG53=AS31,1,0)</f>
        <v>0</v>
      </c>
      <c r="CM52" s="24">
        <f>IF(CG53=AS34,1,0)</f>
        <v>0</v>
      </c>
      <c r="CN52" s="3"/>
      <c r="CO52" s="3"/>
      <c r="CP52" s="3"/>
      <c r="CQ52" s="3"/>
      <c r="CR52" s="3"/>
      <c r="CS52" s="3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</row>
    <row r="53" spans="1:153" ht="6" customHeight="1">
      <c r="A53" s="190" t="s">
        <v>54</v>
      </c>
      <c r="B53" s="192" t="s">
        <v>95</v>
      </c>
      <c r="C53" s="193"/>
      <c r="D53" s="194"/>
      <c r="E53" s="192" t="s">
        <v>50</v>
      </c>
      <c r="F53" s="193"/>
      <c r="G53" s="194"/>
      <c r="H53" s="192" t="s">
        <v>49</v>
      </c>
      <c r="I53" s="193"/>
      <c r="J53" s="194"/>
      <c r="K53" s="192" t="s">
        <v>51</v>
      </c>
      <c r="L53" s="193"/>
      <c r="M53" s="194"/>
      <c r="N53" s="192" t="s">
        <v>51</v>
      </c>
      <c r="O53" s="193"/>
      <c r="P53" s="194"/>
      <c r="Q53" s="198" t="str">
        <f>IF(E2=7,G8,IF(E2=6,G6,IF(E2=5,G7,IF(E2=4,G6,IF(E2=3,G4,"")))))</f>
        <v>Josep Cayuela</v>
      </c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200"/>
      <c r="AI53" s="205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70"/>
      <c r="BI53" s="171"/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2"/>
      <c r="BX53" s="185"/>
      <c r="BY53" s="186"/>
      <c r="BZ53" s="186"/>
      <c r="CA53" s="186"/>
      <c r="CB53" s="187"/>
      <c r="CC53" s="188"/>
      <c r="CD53" s="189"/>
      <c r="CF53" s="3"/>
      <c r="CG53" s="25" t="str">
        <f>IF(CC51=""," ",IF(LEFT(CC51,1)="3",Q53,Q51))</f>
        <v>Josep Cayuela</v>
      </c>
      <c r="CH53" s="26"/>
      <c r="CI53" s="26"/>
      <c r="CJ53" s="26"/>
      <c r="CK53" s="27"/>
      <c r="CL53" s="27"/>
      <c r="CM53" s="27"/>
      <c r="CN53" s="3"/>
      <c r="CO53" s="3"/>
      <c r="CP53" s="3"/>
      <c r="CQ53" s="3"/>
      <c r="CR53" s="3"/>
      <c r="CS53" s="3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</row>
    <row r="54" spans="1:153" ht="6" customHeight="1">
      <c r="A54" s="191"/>
      <c r="B54" s="222"/>
      <c r="C54" s="223"/>
      <c r="D54" s="224"/>
      <c r="E54" s="222"/>
      <c r="F54" s="223"/>
      <c r="G54" s="224"/>
      <c r="H54" s="222"/>
      <c r="I54" s="223"/>
      <c r="J54" s="224"/>
      <c r="K54" s="222"/>
      <c r="L54" s="223"/>
      <c r="M54" s="224"/>
      <c r="N54" s="195"/>
      <c r="O54" s="196"/>
      <c r="P54" s="197"/>
      <c r="Q54" s="225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7"/>
      <c r="AI54" s="205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73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5"/>
      <c r="BX54" s="185"/>
      <c r="BY54" s="186"/>
      <c r="BZ54" s="186"/>
      <c r="CA54" s="186"/>
      <c r="CB54" s="187"/>
      <c r="CC54" s="188"/>
      <c r="CD54" s="189"/>
      <c r="CF54" s="3"/>
      <c r="CG54" s="27"/>
      <c r="CH54" s="27"/>
      <c r="CI54" s="27"/>
      <c r="CJ54" s="27"/>
      <c r="CK54" s="27"/>
      <c r="CL54" s="27"/>
      <c r="CM54" s="27"/>
      <c r="CN54" s="3"/>
      <c r="CO54" s="3"/>
      <c r="CP54" s="3"/>
      <c r="CQ54" s="3"/>
      <c r="CR54" s="3"/>
      <c r="CS54" s="3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</row>
    <row r="55" spans="2:153" ht="6" customHeight="1">
      <c r="B55" s="179" t="s">
        <v>85</v>
      </c>
      <c r="C55" s="180"/>
      <c r="D55" s="181"/>
      <c r="E55" s="179" t="s">
        <v>29</v>
      </c>
      <c r="F55" s="180"/>
      <c r="G55" s="181"/>
      <c r="H55" s="179" t="s">
        <v>24</v>
      </c>
      <c r="I55" s="180"/>
      <c r="J55" s="181"/>
      <c r="K55" s="179" t="s">
        <v>24</v>
      </c>
      <c r="L55" s="180"/>
      <c r="M55" s="181"/>
      <c r="N55" s="228"/>
      <c r="O55" s="229"/>
      <c r="P55" s="230"/>
      <c r="Q55" s="155" t="str">
        <f>IF(E2=7,G9,IF(E2=6,G4,IF(E2=5,G3,IF(E2=4,G3,IF(E2=3,"","")))))</f>
        <v>Èric Torné</v>
      </c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7"/>
      <c r="AI55" s="204" t="s">
        <v>252</v>
      </c>
      <c r="AJ55" s="165"/>
      <c r="AK55" s="165"/>
      <c r="AL55" s="165"/>
      <c r="AM55" s="165"/>
      <c r="AN55" s="165" t="s">
        <v>239</v>
      </c>
      <c r="AO55" s="165"/>
      <c r="AP55" s="165"/>
      <c r="AQ55" s="165"/>
      <c r="AR55" s="165"/>
      <c r="AS55" s="165" t="s">
        <v>246</v>
      </c>
      <c r="AT55" s="165"/>
      <c r="AU55" s="165"/>
      <c r="AV55" s="165"/>
      <c r="AW55" s="165"/>
      <c r="AX55" s="165" t="s">
        <v>2</v>
      </c>
      <c r="AY55" s="165"/>
      <c r="AZ55" s="165"/>
      <c r="BA55" s="165"/>
      <c r="BB55" s="165"/>
      <c r="BC55" s="165" t="s">
        <v>2</v>
      </c>
      <c r="BD55" s="165"/>
      <c r="BE55" s="165"/>
      <c r="BF55" s="165"/>
      <c r="BG55" s="165"/>
      <c r="BH55" s="167" t="str">
        <f>IF(CC55=""," ",IF(LEFT(CC55,1)="3",Q55,Q57))</f>
        <v>Èric Torné</v>
      </c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9"/>
      <c r="BX55" s="182" t="s">
        <v>235</v>
      </c>
      <c r="BY55" s="183"/>
      <c r="BZ55" s="183"/>
      <c r="CA55" s="183"/>
      <c r="CB55" s="184"/>
      <c r="CC55" s="188" t="s">
        <v>65</v>
      </c>
      <c r="CD55" s="189"/>
      <c r="CF55" s="3"/>
      <c r="CG55" s="21">
        <f>IF(BH55=G25,1,0)</f>
        <v>1</v>
      </c>
      <c r="CH55" s="21">
        <f>IF(BH55=G28,1,0)</f>
        <v>0</v>
      </c>
      <c r="CI55" s="21">
        <f>IF(BH55=G31,1,0)</f>
        <v>0</v>
      </c>
      <c r="CJ55" s="21">
        <f>IF(BH55=AS25,1,0)</f>
        <v>0</v>
      </c>
      <c r="CK55" s="21">
        <f>IF(BH55=AS28,1,0)</f>
        <v>0</v>
      </c>
      <c r="CL55" s="21">
        <f>IF(BH55=AS31,1,0)</f>
        <v>0</v>
      </c>
      <c r="CM55" s="21">
        <f>IF(BH55=AS34,1,0)</f>
        <v>0</v>
      </c>
      <c r="CN55" s="3"/>
      <c r="CO55" s="3"/>
      <c r="CP55" s="3"/>
      <c r="CQ55" s="3"/>
      <c r="CR55" s="3"/>
      <c r="CS55" s="3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</row>
    <row r="56" spans="2:153" ht="6" customHeight="1">
      <c r="B56" s="179"/>
      <c r="C56" s="180"/>
      <c r="D56" s="181"/>
      <c r="E56" s="179"/>
      <c r="F56" s="180"/>
      <c r="G56" s="181"/>
      <c r="H56" s="179"/>
      <c r="I56" s="180"/>
      <c r="J56" s="181"/>
      <c r="K56" s="179"/>
      <c r="L56" s="180"/>
      <c r="M56" s="181"/>
      <c r="N56" s="231"/>
      <c r="O56" s="232"/>
      <c r="P56" s="233"/>
      <c r="Q56" s="155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7"/>
      <c r="AI56" s="205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70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2"/>
      <c r="BX56" s="185"/>
      <c r="BY56" s="186"/>
      <c r="BZ56" s="186"/>
      <c r="CA56" s="186"/>
      <c r="CB56" s="187"/>
      <c r="CC56" s="188"/>
      <c r="CD56" s="189"/>
      <c r="CF56" s="3"/>
      <c r="CG56" s="24">
        <f>IF(CG57=G25,1,0)</f>
        <v>0</v>
      </c>
      <c r="CH56" s="24">
        <f>IF(CG57=G28,1,0)</f>
        <v>0</v>
      </c>
      <c r="CI56" s="24">
        <f>IF(CG57=G31,1,0)</f>
        <v>1</v>
      </c>
      <c r="CJ56" s="24">
        <f>IF(CG57=AS25,1,0)</f>
        <v>0</v>
      </c>
      <c r="CK56" s="24">
        <f>IF(CG57=AS28,1,0)</f>
        <v>0</v>
      </c>
      <c r="CL56" s="24">
        <f>IF(CG57=AS31,1,0)</f>
        <v>0</v>
      </c>
      <c r="CM56" s="24">
        <f>IF(CG57=AS34,1,0)</f>
        <v>0</v>
      </c>
      <c r="CN56" s="3"/>
      <c r="CO56" s="3"/>
      <c r="CP56" s="3"/>
      <c r="CQ56" s="3"/>
      <c r="CR56" s="3"/>
      <c r="CS56" s="3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</row>
    <row r="57" spans="1:153" ht="6" customHeight="1">
      <c r="A57" s="190" t="s">
        <v>54</v>
      </c>
      <c r="B57" s="192" t="s">
        <v>49</v>
      </c>
      <c r="C57" s="193"/>
      <c r="D57" s="194"/>
      <c r="E57" s="192" t="s">
        <v>48</v>
      </c>
      <c r="F57" s="193"/>
      <c r="G57" s="194"/>
      <c r="H57" s="192" t="s">
        <v>46</v>
      </c>
      <c r="I57" s="193"/>
      <c r="J57" s="194"/>
      <c r="K57" s="192" t="s">
        <v>46</v>
      </c>
      <c r="L57" s="193"/>
      <c r="M57" s="194"/>
      <c r="N57" s="231"/>
      <c r="O57" s="232"/>
      <c r="P57" s="233"/>
      <c r="Q57" s="198" t="str">
        <f>IF(E2=7,G3,IF(E2=6,G7,IF(E2=5,G5,IF(E2=4,G5,IF(E2=3,"","")))))</f>
        <v>Edna Solans</v>
      </c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200"/>
      <c r="AI57" s="205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70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2"/>
      <c r="BX57" s="185"/>
      <c r="BY57" s="186"/>
      <c r="BZ57" s="186"/>
      <c r="CA57" s="186"/>
      <c r="CB57" s="187"/>
      <c r="CC57" s="188"/>
      <c r="CD57" s="189"/>
      <c r="CF57" s="3"/>
      <c r="CG57" s="25" t="str">
        <f>IF(CC55=""," ",IF(LEFT(CC55,1)="3",Q57,Q55))</f>
        <v>Edna Solans</v>
      </c>
      <c r="CH57" s="26"/>
      <c r="CI57" s="26"/>
      <c r="CJ57" s="26"/>
      <c r="CK57" s="27"/>
      <c r="CL57" s="27"/>
      <c r="CM57" s="27"/>
      <c r="CN57" s="3"/>
      <c r="CO57" s="3"/>
      <c r="CP57" s="3"/>
      <c r="CQ57" s="3"/>
      <c r="CR57" s="3"/>
      <c r="CS57" s="3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</row>
    <row r="58" spans="1:153" ht="6" customHeight="1">
      <c r="A58" s="191"/>
      <c r="B58" s="195"/>
      <c r="C58" s="196"/>
      <c r="D58" s="197"/>
      <c r="E58" s="195"/>
      <c r="F58" s="196"/>
      <c r="G58" s="197"/>
      <c r="H58" s="195"/>
      <c r="I58" s="196"/>
      <c r="J58" s="197"/>
      <c r="K58" s="195"/>
      <c r="L58" s="196"/>
      <c r="M58" s="197"/>
      <c r="N58" s="234"/>
      <c r="O58" s="235"/>
      <c r="P58" s="236"/>
      <c r="Q58" s="201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3"/>
      <c r="AI58" s="211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173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5"/>
      <c r="BX58" s="185"/>
      <c r="BY58" s="186"/>
      <c r="BZ58" s="186"/>
      <c r="CA58" s="186"/>
      <c r="CB58" s="187"/>
      <c r="CC58" s="188"/>
      <c r="CD58" s="189"/>
      <c r="CF58" s="3"/>
      <c r="CG58" s="27"/>
      <c r="CH58" s="27"/>
      <c r="CI58" s="27"/>
      <c r="CJ58" s="27"/>
      <c r="CK58" s="27"/>
      <c r="CL58" s="27"/>
      <c r="CM58" s="27"/>
      <c r="CN58" s="3"/>
      <c r="CO58" s="3"/>
      <c r="CP58" s="3"/>
      <c r="CQ58" s="3"/>
      <c r="CR58" s="3"/>
      <c r="CS58" s="3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</row>
    <row r="59" spans="2:153" ht="6" customHeight="1">
      <c r="B59" s="179" t="s">
        <v>23</v>
      </c>
      <c r="C59" s="180"/>
      <c r="D59" s="181"/>
      <c r="E59" s="179" t="s">
        <v>30</v>
      </c>
      <c r="F59" s="180"/>
      <c r="G59" s="181"/>
      <c r="H59" s="179" t="s">
        <v>29</v>
      </c>
      <c r="I59" s="180"/>
      <c r="J59" s="181"/>
      <c r="K59" s="179" t="s">
        <v>30</v>
      </c>
      <c r="L59" s="180"/>
      <c r="M59" s="181"/>
      <c r="N59" s="237"/>
      <c r="O59" s="238"/>
      <c r="P59" s="239"/>
      <c r="Q59" s="155" t="str">
        <f>IF(E2=7,G4,IF(E2=6,G5,IF(E2=5,G4,IF(E2=4,G5,IF(E2=3,"","")))))</f>
        <v>Unai Casola</v>
      </c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7"/>
      <c r="AI59" s="209" t="s">
        <v>244</v>
      </c>
      <c r="AJ59" s="210"/>
      <c r="AK59" s="210"/>
      <c r="AL59" s="210"/>
      <c r="AM59" s="210"/>
      <c r="AN59" s="210" t="s">
        <v>238</v>
      </c>
      <c r="AO59" s="210"/>
      <c r="AP59" s="210"/>
      <c r="AQ59" s="210"/>
      <c r="AR59" s="210"/>
      <c r="AS59" s="210" t="s">
        <v>254</v>
      </c>
      <c r="AT59" s="210"/>
      <c r="AU59" s="210"/>
      <c r="AV59" s="210"/>
      <c r="AW59" s="210"/>
      <c r="AX59" s="210" t="s">
        <v>261</v>
      </c>
      <c r="AY59" s="210"/>
      <c r="AZ59" s="210"/>
      <c r="BA59" s="210"/>
      <c r="BB59" s="210"/>
      <c r="BC59" s="210" t="s">
        <v>2</v>
      </c>
      <c r="BD59" s="210"/>
      <c r="BE59" s="210"/>
      <c r="BF59" s="210"/>
      <c r="BG59" s="210"/>
      <c r="BH59" s="213" t="str">
        <f>IF(CC59=""," ",IF(LEFT(CC59,1)="3",Q59,Q61))</f>
        <v>Unai Casola</v>
      </c>
      <c r="BI59" s="214"/>
      <c r="BJ59" s="214"/>
      <c r="BK59" s="214"/>
      <c r="BL59" s="214"/>
      <c r="BM59" s="214"/>
      <c r="BN59" s="214"/>
      <c r="BO59" s="214"/>
      <c r="BP59" s="214"/>
      <c r="BQ59" s="214"/>
      <c r="BR59" s="214"/>
      <c r="BS59" s="214"/>
      <c r="BT59" s="214"/>
      <c r="BU59" s="214"/>
      <c r="BV59" s="214"/>
      <c r="BW59" s="215"/>
      <c r="BX59" s="244" t="s">
        <v>247</v>
      </c>
      <c r="BY59" s="217"/>
      <c r="BZ59" s="217"/>
      <c r="CA59" s="217"/>
      <c r="CB59" s="218"/>
      <c r="CC59" s="188" t="s">
        <v>67</v>
      </c>
      <c r="CD59" s="189"/>
      <c r="CF59" s="3"/>
      <c r="CG59" s="21">
        <f>IF(BH59=G25,1,0)</f>
        <v>0</v>
      </c>
      <c r="CH59" s="21">
        <f>IF(BH59=G28,1,0)</f>
        <v>1</v>
      </c>
      <c r="CI59" s="21">
        <f>IF(BH59=G31,1,0)</f>
        <v>0</v>
      </c>
      <c r="CJ59" s="21">
        <f>IF(BH59=AS25,1,0)</f>
        <v>0</v>
      </c>
      <c r="CK59" s="21">
        <f>IF(BH59=AS28,1,0)</f>
        <v>0</v>
      </c>
      <c r="CL59" s="21">
        <f>IF(BH59=AS31,1,0)</f>
        <v>0</v>
      </c>
      <c r="CM59" s="21">
        <f>IF(BH59=AS34,1,0)</f>
        <v>0</v>
      </c>
      <c r="CN59" s="3"/>
      <c r="CO59" s="3"/>
      <c r="CP59" s="3"/>
      <c r="CQ59" s="3"/>
      <c r="CR59" s="3"/>
      <c r="CS59" s="3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</row>
    <row r="60" spans="2:153" ht="6" customHeight="1">
      <c r="B60" s="179"/>
      <c r="C60" s="180"/>
      <c r="D60" s="181"/>
      <c r="E60" s="179"/>
      <c r="F60" s="180"/>
      <c r="G60" s="181"/>
      <c r="H60" s="179"/>
      <c r="I60" s="180"/>
      <c r="J60" s="181"/>
      <c r="K60" s="179"/>
      <c r="L60" s="180"/>
      <c r="M60" s="181"/>
      <c r="N60" s="231"/>
      <c r="O60" s="232"/>
      <c r="P60" s="233"/>
      <c r="Q60" s="155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7"/>
      <c r="AI60" s="205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70"/>
      <c r="BI60" s="171"/>
      <c r="BJ60" s="171"/>
      <c r="BK60" s="171"/>
      <c r="BL60" s="171"/>
      <c r="BM60" s="171"/>
      <c r="BN60" s="171"/>
      <c r="BO60" s="171"/>
      <c r="BP60" s="171"/>
      <c r="BQ60" s="171"/>
      <c r="BR60" s="171"/>
      <c r="BS60" s="171"/>
      <c r="BT60" s="171"/>
      <c r="BU60" s="171"/>
      <c r="BV60" s="171"/>
      <c r="BW60" s="172"/>
      <c r="BX60" s="185"/>
      <c r="BY60" s="186"/>
      <c r="BZ60" s="186"/>
      <c r="CA60" s="186"/>
      <c r="CB60" s="187"/>
      <c r="CC60" s="188"/>
      <c r="CD60" s="189"/>
      <c r="CF60" s="3"/>
      <c r="CG60" s="24">
        <f>IF(CG61=G25,1,0)</f>
        <v>0</v>
      </c>
      <c r="CH60" s="24">
        <f>IF(CG61=G28,1,0)</f>
        <v>0</v>
      </c>
      <c r="CI60" s="24">
        <f>IF(CG61=G31,1,0)</f>
        <v>0</v>
      </c>
      <c r="CJ60" s="24">
        <f>IF(CG61=AS25,1,0)</f>
        <v>0</v>
      </c>
      <c r="CK60" s="24">
        <f>IF(CG61=AS28,1,0)</f>
        <v>1</v>
      </c>
      <c r="CL60" s="24">
        <f>IF(CG61=AS31,1,0)</f>
        <v>0</v>
      </c>
      <c r="CM60" s="24">
        <f>IF(CG61=AS34,1,0)</f>
        <v>0</v>
      </c>
      <c r="CN60" s="3"/>
      <c r="CO60" s="3"/>
      <c r="CP60" s="3"/>
      <c r="CQ60" s="3"/>
      <c r="CR60" s="3"/>
      <c r="CS60" s="3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</row>
    <row r="61" spans="1:153" ht="6" customHeight="1">
      <c r="A61" s="190" t="s">
        <v>54</v>
      </c>
      <c r="B61" s="192" t="s">
        <v>46</v>
      </c>
      <c r="C61" s="193"/>
      <c r="D61" s="194"/>
      <c r="E61" s="192" t="s">
        <v>49</v>
      </c>
      <c r="F61" s="193"/>
      <c r="G61" s="194"/>
      <c r="H61" s="192" t="s">
        <v>51</v>
      </c>
      <c r="I61" s="193"/>
      <c r="J61" s="194"/>
      <c r="K61" s="192" t="s">
        <v>49</v>
      </c>
      <c r="L61" s="193"/>
      <c r="M61" s="194"/>
      <c r="N61" s="231"/>
      <c r="O61" s="232"/>
      <c r="P61" s="233"/>
      <c r="Q61" s="198" t="str">
        <f>IF(E2=7,G5,IF(E2=6,G6,IF(E2=5,G7,IF(E2=4,G6,IF(E2=3,"","")))))</f>
        <v>Josep Cayuela</v>
      </c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200"/>
      <c r="AI61" s="205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70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2"/>
      <c r="BX61" s="185"/>
      <c r="BY61" s="186"/>
      <c r="BZ61" s="186"/>
      <c r="CA61" s="186"/>
      <c r="CB61" s="187"/>
      <c r="CC61" s="188"/>
      <c r="CD61" s="189"/>
      <c r="CF61" s="3"/>
      <c r="CG61" s="25" t="str">
        <f>IF(CC59=""," ",IF(LEFT(CC59,1)="3",Q61,Q59))</f>
        <v>Josep Cayuela</v>
      </c>
      <c r="CH61" s="26"/>
      <c r="CI61" s="26"/>
      <c r="CJ61" s="26"/>
      <c r="CK61" s="27"/>
      <c r="CL61" s="27"/>
      <c r="CM61" s="27"/>
      <c r="CN61" s="3"/>
      <c r="CO61" s="3"/>
      <c r="CP61" s="3"/>
      <c r="CQ61" s="3"/>
      <c r="CR61" s="3"/>
      <c r="CS61" s="3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</row>
    <row r="62" spans="1:153" ht="6" customHeight="1">
      <c r="A62" s="191"/>
      <c r="B62" s="195"/>
      <c r="C62" s="196"/>
      <c r="D62" s="197"/>
      <c r="E62" s="195"/>
      <c r="F62" s="196"/>
      <c r="G62" s="197"/>
      <c r="H62" s="195"/>
      <c r="I62" s="196"/>
      <c r="J62" s="197"/>
      <c r="K62" s="195"/>
      <c r="L62" s="196"/>
      <c r="M62" s="197"/>
      <c r="N62" s="234"/>
      <c r="O62" s="235"/>
      <c r="P62" s="236"/>
      <c r="Q62" s="201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3"/>
      <c r="AI62" s="211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173"/>
      <c r="BI62" s="174"/>
      <c r="BJ62" s="174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  <c r="BW62" s="175"/>
      <c r="BX62" s="219"/>
      <c r="BY62" s="220"/>
      <c r="BZ62" s="220"/>
      <c r="CA62" s="220"/>
      <c r="CB62" s="221"/>
      <c r="CC62" s="188"/>
      <c r="CD62" s="189"/>
      <c r="CF62" s="3"/>
      <c r="CG62" s="27"/>
      <c r="CH62" s="27"/>
      <c r="CI62" s="27"/>
      <c r="CJ62" s="27"/>
      <c r="CK62" s="27"/>
      <c r="CL62" s="27"/>
      <c r="CM62" s="27"/>
      <c r="CN62" s="3"/>
      <c r="CO62" s="3"/>
      <c r="CP62" s="3"/>
      <c r="CQ62" s="3"/>
      <c r="CR62" s="3"/>
      <c r="CS62" s="3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</row>
    <row r="63" spans="2:153" ht="6" customHeight="1">
      <c r="B63" s="179" t="s">
        <v>26</v>
      </c>
      <c r="C63" s="180"/>
      <c r="D63" s="181"/>
      <c r="E63" s="179" t="s">
        <v>31</v>
      </c>
      <c r="F63" s="180"/>
      <c r="G63" s="181"/>
      <c r="H63" s="179" t="s">
        <v>30</v>
      </c>
      <c r="I63" s="180"/>
      <c r="J63" s="181"/>
      <c r="K63" s="179" t="s">
        <v>28</v>
      </c>
      <c r="L63" s="180"/>
      <c r="M63" s="181"/>
      <c r="N63" s="237"/>
      <c r="O63" s="238"/>
      <c r="P63" s="239"/>
      <c r="Q63" s="155" t="str">
        <f>IF(E2=7,G6,IF(E2=6,G3,IF(E2=5,G5,IF(E2=4,G3,IF(E2=3,"","")))))</f>
        <v>Edna Solans</v>
      </c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7"/>
      <c r="AI63" s="209" t="s">
        <v>248</v>
      </c>
      <c r="AJ63" s="210"/>
      <c r="AK63" s="210"/>
      <c r="AL63" s="210"/>
      <c r="AM63" s="210"/>
      <c r="AN63" s="210" t="s">
        <v>265</v>
      </c>
      <c r="AO63" s="210"/>
      <c r="AP63" s="210"/>
      <c r="AQ63" s="210"/>
      <c r="AR63" s="210"/>
      <c r="AS63" s="210" t="s">
        <v>248</v>
      </c>
      <c r="AT63" s="210"/>
      <c r="AU63" s="210"/>
      <c r="AV63" s="210"/>
      <c r="AW63" s="210"/>
      <c r="AX63" s="210" t="s">
        <v>2</v>
      </c>
      <c r="AY63" s="210"/>
      <c r="AZ63" s="210"/>
      <c r="BA63" s="210"/>
      <c r="BB63" s="210"/>
      <c r="BC63" s="210" t="s">
        <v>2</v>
      </c>
      <c r="BD63" s="210"/>
      <c r="BE63" s="210"/>
      <c r="BF63" s="210"/>
      <c r="BG63" s="210"/>
      <c r="BH63" s="170" t="str">
        <f>IF(CC63=""," ",IF(LEFT(CC63,1)="3",Q63,Q65))</f>
        <v>Edna Solans</v>
      </c>
      <c r="BI63" s="171"/>
      <c r="BJ63" s="171"/>
      <c r="BK63" s="171"/>
      <c r="BL63" s="171"/>
      <c r="BM63" s="171"/>
      <c r="BN63" s="171"/>
      <c r="BO63" s="171"/>
      <c r="BP63" s="171"/>
      <c r="BQ63" s="171"/>
      <c r="BR63" s="171"/>
      <c r="BS63" s="171"/>
      <c r="BT63" s="171"/>
      <c r="BU63" s="171"/>
      <c r="BV63" s="171"/>
      <c r="BW63" s="172"/>
      <c r="BX63" s="185" t="s">
        <v>235</v>
      </c>
      <c r="BY63" s="186"/>
      <c r="BZ63" s="186"/>
      <c r="CA63" s="186"/>
      <c r="CB63" s="187"/>
      <c r="CC63" s="188" t="s">
        <v>65</v>
      </c>
      <c r="CD63" s="189"/>
      <c r="CF63" s="3"/>
      <c r="CG63" s="21">
        <f>IF(BH63=G25,1,0)</f>
        <v>0</v>
      </c>
      <c r="CH63" s="21">
        <f>IF(BH63=G28,1,0)</f>
        <v>0</v>
      </c>
      <c r="CI63" s="21">
        <f>IF(BH63=G31,1,0)</f>
        <v>1</v>
      </c>
      <c r="CJ63" s="21">
        <f>IF(BH63=AS25,1,0)</f>
        <v>0</v>
      </c>
      <c r="CK63" s="21">
        <f>IF(BH63=AS28,1,0)</f>
        <v>0</v>
      </c>
      <c r="CL63" s="21">
        <f>IF(BH63=AS31,1,0)</f>
        <v>0</v>
      </c>
      <c r="CM63" s="21">
        <f>IF(BH63=AS34,1,0)</f>
        <v>0</v>
      </c>
      <c r="CN63" s="3"/>
      <c r="CO63" s="3"/>
      <c r="CP63" s="3"/>
      <c r="CQ63" s="3"/>
      <c r="CR63" s="3"/>
      <c r="CS63" s="3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</row>
    <row r="64" spans="2:153" ht="6" customHeight="1">
      <c r="B64" s="179"/>
      <c r="C64" s="180"/>
      <c r="D64" s="181"/>
      <c r="E64" s="179"/>
      <c r="F64" s="180"/>
      <c r="G64" s="181"/>
      <c r="H64" s="179"/>
      <c r="I64" s="180"/>
      <c r="J64" s="181"/>
      <c r="K64" s="179"/>
      <c r="L64" s="180"/>
      <c r="M64" s="181"/>
      <c r="N64" s="231"/>
      <c r="O64" s="232"/>
      <c r="P64" s="233"/>
      <c r="Q64" s="155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7"/>
      <c r="AI64" s="205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70"/>
      <c r="BI64" s="171"/>
      <c r="BJ64" s="171"/>
      <c r="BK64" s="171"/>
      <c r="BL64" s="171"/>
      <c r="BM64" s="171"/>
      <c r="BN64" s="171"/>
      <c r="BO64" s="171"/>
      <c r="BP64" s="171"/>
      <c r="BQ64" s="171"/>
      <c r="BR64" s="171"/>
      <c r="BS64" s="171"/>
      <c r="BT64" s="171"/>
      <c r="BU64" s="171"/>
      <c r="BV64" s="171"/>
      <c r="BW64" s="172"/>
      <c r="BX64" s="185"/>
      <c r="BY64" s="186"/>
      <c r="BZ64" s="186"/>
      <c r="CA64" s="186"/>
      <c r="CB64" s="187"/>
      <c r="CC64" s="188"/>
      <c r="CD64" s="189"/>
      <c r="CF64" s="3"/>
      <c r="CG64" s="24">
        <f>IF(CG65=G25,1,0)</f>
        <v>0</v>
      </c>
      <c r="CH64" s="24">
        <f>IF(CG65=G28,1,0)</f>
        <v>0</v>
      </c>
      <c r="CI64" s="24">
        <f>IF(CG65=G31,1,0)</f>
        <v>0</v>
      </c>
      <c r="CJ64" s="24">
        <f>IF(CG65=AS25,1,0)</f>
        <v>1</v>
      </c>
      <c r="CK64" s="24">
        <f>IF(CG65=AS28,1,0)</f>
        <v>0</v>
      </c>
      <c r="CL64" s="24">
        <f>IF(CG65=AS31,1,0)</f>
        <v>0</v>
      </c>
      <c r="CM64" s="24">
        <f>IF(CG65=AS34,1,0)</f>
        <v>0</v>
      </c>
      <c r="CN64" s="3"/>
      <c r="CO64" s="3"/>
      <c r="CP64" s="3"/>
      <c r="CQ64" s="3"/>
      <c r="CR64" s="3"/>
      <c r="CS64" s="3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</row>
    <row r="65" spans="1:153" ht="6" customHeight="1">
      <c r="A65" s="190" t="s">
        <v>54</v>
      </c>
      <c r="B65" s="192" t="s">
        <v>50</v>
      </c>
      <c r="C65" s="193"/>
      <c r="D65" s="194"/>
      <c r="E65" s="192" t="s">
        <v>51</v>
      </c>
      <c r="F65" s="193"/>
      <c r="G65" s="194"/>
      <c r="H65" s="192" t="s">
        <v>49</v>
      </c>
      <c r="I65" s="193"/>
      <c r="J65" s="194"/>
      <c r="K65" s="192" t="s">
        <v>51</v>
      </c>
      <c r="L65" s="193"/>
      <c r="M65" s="194"/>
      <c r="N65" s="231"/>
      <c r="O65" s="232"/>
      <c r="P65" s="233"/>
      <c r="Q65" s="198" t="str">
        <f>IF(E2=7,G7,IF(E2=6,G8,IF(E2=5,G6,IF(E2=4,G4,IF(E2=3,"","")))))</f>
        <v>Laura Magriñà</v>
      </c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200"/>
      <c r="AI65" s="205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70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2"/>
      <c r="BX65" s="185"/>
      <c r="BY65" s="186"/>
      <c r="BZ65" s="186"/>
      <c r="CA65" s="186"/>
      <c r="CB65" s="187"/>
      <c r="CC65" s="188"/>
      <c r="CD65" s="189"/>
      <c r="CF65" s="3"/>
      <c r="CG65" s="25" t="str">
        <f>IF(CC63=""," ",IF(LEFT(CC63,1)="3",Q65,Q63))</f>
        <v>Laura Magriñà</v>
      </c>
      <c r="CH65" s="26"/>
      <c r="CI65" s="26"/>
      <c r="CJ65" s="26"/>
      <c r="CK65" s="27"/>
      <c r="CL65" s="27"/>
      <c r="CM65" s="27"/>
      <c r="CN65" s="3"/>
      <c r="CO65" s="3"/>
      <c r="CP65" s="3"/>
      <c r="CQ65" s="3"/>
      <c r="CR65" s="3"/>
      <c r="CS65" s="3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</row>
    <row r="66" spans="1:153" ht="6" customHeight="1">
      <c r="A66" s="191"/>
      <c r="B66" s="222"/>
      <c r="C66" s="223"/>
      <c r="D66" s="224"/>
      <c r="E66" s="222"/>
      <c r="F66" s="223"/>
      <c r="G66" s="224"/>
      <c r="H66" s="222"/>
      <c r="I66" s="223"/>
      <c r="J66" s="224"/>
      <c r="K66" s="222"/>
      <c r="L66" s="223"/>
      <c r="M66" s="224"/>
      <c r="N66" s="234"/>
      <c r="O66" s="235"/>
      <c r="P66" s="236"/>
      <c r="Q66" s="225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7"/>
      <c r="AI66" s="205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73"/>
      <c r="BI66" s="174"/>
      <c r="BJ66" s="174"/>
      <c r="BK66" s="174"/>
      <c r="BL66" s="174"/>
      <c r="BM66" s="174"/>
      <c r="BN66" s="174"/>
      <c r="BO66" s="174"/>
      <c r="BP66" s="174"/>
      <c r="BQ66" s="174"/>
      <c r="BR66" s="174"/>
      <c r="BS66" s="174"/>
      <c r="BT66" s="174"/>
      <c r="BU66" s="174"/>
      <c r="BV66" s="174"/>
      <c r="BW66" s="175"/>
      <c r="BX66" s="185"/>
      <c r="BY66" s="186"/>
      <c r="BZ66" s="186"/>
      <c r="CA66" s="186"/>
      <c r="CB66" s="187"/>
      <c r="CC66" s="188"/>
      <c r="CD66" s="189"/>
      <c r="CF66" s="3"/>
      <c r="CG66" s="27"/>
      <c r="CH66" s="27"/>
      <c r="CI66" s="27"/>
      <c r="CJ66" s="27"/>
      <c r="CK66" s="27"/>
      <c r="CL66" s="27"/>
      <c r="CM66" s="27"/>
      <c r="CN66" s="3"/>
      <c r="CO66" s="3"/>
      <c r="CP66" s="3"/>
      <c r="CQ66" s="3"/>
      <c r="CR66" s="3"/>
      <c r="CS66" s="3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</row>
    <row r="67" spans="2:153" ht="6" customHeight="1">
      <c r="B67" s="179" t="s">
        <v>86</v>
      </c>
      <c r="C67" s="180"/>
      <c r="D67" s="181"/>
      <c r="E67" s="179" t="s">
        <v>27</v>
      </c>
      <c r="F67" s="180"/>
      <c r="G67" s="181"/>
      <c r="H67" s="179" t="s">
        <v>32</v>
      </c>
      <c r="I67" s="180"/>
      <c r="J67" s="181"/>
      <c r="K67" s="228"/>
      <c r="L67" s="229"/>
      <c r="M67" s="240"/>
      <c r="N67" s="237"/>
      <c r="O67" s="238"/>
      <c r="P67" s="239"/>
      <c r="Q67" s="155" t="str">
        <f>IF(E2=7,G8,IF(E2=6,G4,IF(E2=5,G3,IF(E2=4,"",IF(E2=3,"","")))))</f>
        <v>Èric Torné</v>
      </c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7"/>
      <c r="AI67" s="204" t="s">
        <v>252</v>
      </c>
      <c r="AJ67" s="165"/>
      <c r="AK67" s="165"/>
      <c r="AL67" s="165"/>
      <c r="AM67" s="165"/>
      <c r="AN67" s="165" t="s">
        <v>238</v>
      </c>
      <c r="AO67" s="165"/>
      <c r="AP67" s="165"/>
      <c r="AQ67" s="165"/>
      <c r="AR67" s="165"/>
      <c r="AS67" s="165" t="s">
        <v>252</v>
      </c>
      <c r="AT67" s="165"/>
      <c r="AU67" s="165"/>
      <c r="AV67" s="165"/>
      <c r="AW67" s="165"/>
      <c r="AX67" s="165" t="s">
        <v>2</v>
      </c>
      <c r="AY67" s="165"/>
      <c r="AZ67" s="165"/>
      <c r="BA67" s="165"/>
      <c r="BB67" s="165"/>
      <c r="BC67" s="165" t="s">
        <v>2</v>
      </c>
      <c r="BD67" s="165"/>
      <c r="BE67" s="165"/>
      <c r="BF67" s="165"/>
      <c r="BG67" s="165"/>
      <c r="BH67" s="167" t="str">
        <f>IF(CC67=""," ",IF(LEFT(CC67,1)="3",Q67,Q69))</f>
        <v>Èric Torné</v>
      </c>
      <c r="BI67" s="168"/>
      <c r="BJ67" s="168"/>
      <c r="BK67" s="168"/>
      <c r="BL67" s="168"/>
      <c r="BM67" s="168"/>
      <c r="BN67" s="168"/>
      <c r="BO67" s="168"/>
      <c r="BP67" s="168"/>
      <c r="BQ67" s="168"/>
      <c r="BR67" s="168"/>
      <c r="BS67" s="168"/>
      <c r="BT67" s="168"/>
      <c r="BU67" s="168"/>
      <c r="BV67" s="168"/>
      <c r="BW67" s="169"/>
      <c r="BX67" s="182" t="s">
        <v>235</v>
      </c>
      <c r="BY67" s="183"/>
      <c r="BZ67" s="183"/>
      <c r="CA67" s="183"/>
      <c r="CB67" s="184"/>
      <c r="CC67" s="188" t="s">
        <v>65</v>
      </c>
      <c r="CD67" s="189"/>
      <c r="CF67" s="3"/>
      <c r="CG67" s="21">
        <f>IF(BH67=G25,1,0)</f>
        <v>1</v>
      </c>
      <c r="CH67" s="21">
        <f>IF(BH67=G28,1,0)</f>
        <v>0</v>
      </c>
      <c r="CI67" s="21">
        <f>IF(BH67=G31,1,0)</f>
        <v>0</v>
      </c>
      <c r="CJ67" s="21">
        <f>IF(BH67=AS25,1,0)</f>
        <v>0</v>
      </c>
      <c r="CK67" s="21">
        <f>IF(BH67=AS28,1,0)</f>
        <v>0</v>
      </c>
      <c r="CL67" s="21">
        <f>IF(BH67=AS31,1,0)</f>
        <v>0</v>
      </c>
      <c r="CM67" s="21">
        <f>IF(BH67=AS34,1,0)</f>
        <v>0</v>
      </c>
      <c r="CN67" s="3"/>
      <c r="CO67" s="3"/>
      <c r="CP67" s="3"/>
      <c r="CQ67" s="3"/>
      <c r="CR67" s="3"/>
      <c r="CS67" s="3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</row>
    <row r="68" spans="2:153" ht="6" customHeight="1">
      <c r="B68" s="179"/>
      <c r="C68" s="180"/>
      <c r="D68" s="181"/>
      <c r="E68" s="179"/>
      <c r="F68" s="180"/>
      <c r="G68" s="181"/>
      <c r="H68" s="179"/>
      <c r="I68" s="180"/>
      <c r="J68" s="181"/>
      <c r="K68" s="231"/>
      <c r="L68" s="232"/>
      <c r="M68" s="241"/>
      <c r="N68" s="231"/>
      <c r="O68" s="232"/>
      <c r="P68" s="233"/>
      <c r="Q68" s="155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7"/>
      <c r="AI68" s="205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70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2"/>
      <c r="BX68" s="185"/>
      <c r="BY68" s="186"/>
      <c r="BZ68" s="186"/>
      <c r="CA68" s="186"/>
      <c r="CB68" s="187"/>
      <c r="CC68" s="188"/>
      <c r="CD68" s="189"/>
      <c r="CF68" s="3"/>
      <c r="CG68" s="24">
        <f>IF(CG69=G25,1,0)</f>
        <v>0</v>
      </c>
      <c r="CH68" s="24">
        <f>IF(CG69=G28,1,0)</f>
        <v>0</v>
      </c>
      <c r="CI68" s="24">
        <f>IF(CG69=G31,1,0)</f>
        <v>0</v>
      </c>
      <c r="CJ68" s="24">
        <f>IF(CG69=AS25,1,0)</f>
        <v>0</v>
      </c>
      <c r="CK68" s="24">
        <f>IF(CG69=AS28,1,0)</f>
        <v>1</v>
      </c>
      <c r="CL68" s="24">
        <f>IF(CG69=AS31,1,0)</f>
        <v>0</v>
      </c>
      <c r="CM68" s="24">
        <f>IF(CG69=AS34,1,0)</f>
        <v>0</v>
      </c>
      <c r="CN68" s="3"/>
      <c r="CO68" s="3"/>
      <c r="CP68" s="3"/>
      <c r="CQ68" s="3"/>
      <c r="CR68" s="3"/>
      <c r="CS68" s="3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</row>
    <row r="69" spans="1:153" ht="6" customHeight="1">
      <c r="A69" s="190" t="s">
        <v>54</v>
      </c>
      <c r="B69" s="192" t="s">
        <v>48</v>
      </c>
      <c r="C69" s="193"/>
      <c r="D69" s="194"/>
      <c r="E69" s="192" t="s">
        <v>48</v>
      </c>
      <c r="F69" s="193"/>
      <c r="G69" s="194"/>
      <c r="H69" s="192" t="s">
        <v>46</v>
      </c>
      <c r="I69" s="193"/>
      <c r="J69" s="194"/>
      <c r="K69" s="231"/>
      <c r="L69" s="232"/>
      <c r="M69" s="241"/>
      <c r="N69" s="231"/>
      <c r="O69" s="232"/>
      <c r="P69" s="233"/>
      <c r="Q69" s="198" t="str">
        <f>IF(E2=7,G9,IF(E2=6,G6,IF(E2=5,G7,IF(E2=4,"",IF(E2=3,"","")))))</f>
        <v>Josep Cayuela</v>
      </c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200"/>
      <c r="AI69" s="205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70"/>
      <c r="BI69" s="171"/>
      <c r="BJ69" s="171"/>
      <c r="BK69" s="171"/>
      <c r="BL69" s="171"/>
      <c r="BM69" s="171"/>
      <c r="BN69" s="171"/>
      <c r="BO69" s="171"/>
      <c r="BP69" s="171"/>
      <c r="BQ69" s="171"/>
      <c r="BR69" s="171"/>
      <c r="BS69" s="171"/>
      <c r="BT69" s="171"/>
      <c r="BU69" s="171"/>
      <c r="BV69" s="171"/>
      <c r="BW69" s="172"/>
      <c r="BX69" s="185"/>
      <c r="BY69" s="186"/>
      <c r="BZ69" s="186"/>
      <c r="CA69" s="186"/>
      <c r="CB69" s="187"/>
      <c r="CC69" s="188"/>
      <c r="CD69" s="189"/>
      <c r="CF69" s="3"/>
      <c r="CG69" s="25" t="str">
        <f>IF(CC67=""," ",IF(LEFT(CC67,1)="3",Q69,Q67))</f>
        <v>Josep Cayuela</v>
      </c>
      <c r="CH69" s="26"/>
      <c r="CI69" s="26"/>
      <c r="CJ69" s="26"/>
      <c r="CK69" s="27"/>
      <c r="CL69" s="27"/>
      <c r="CM69" s="27"/>
      <c r="CN69" s="3"/>
      <c r="CO69" s="3"/>
      <c r="CP69" s="3"/>
      <c r="CQ69" s="3"/>
      <c r="CR69" s="3"/>
      <c r="CS69" s="3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</row>
    <row r="70" spans="1:153" ht="6" customHeight="1">
      <c r="A70" s="191"/>
      <c r="B70" s="195"/>
      <c r="C70" s="196"/>
      <c r="D70" s="197"/>
      <c r="E70" s="195"/>
      <c r="F70" s="196"/>
      <c r="G70" s="197"/>
      <c r="H70" s="195"/>
      <c r="I70" s="196"/>
      <c r="J70" s="197"/>
      <c r="K70" s="234"/>
      <c r="L70" s="235"/>
      <c r="M70" s="242"/>
      <c r="N70" s="234"/>
      <c r="O70" s="235"/>
      <c r="P70" s="236"/>
      <c r="Q70" s="201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3"/>
      <c r="AI70" s="211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173"/>
      <c r="BI70" s="174"/>
      <c r="BJ70" s="174"/>
      <c r="BK70" s="174"/>
      <c r="BL70" s="174"/>
      <c r="BM70" s="174"/>
      <c r="BN70" s="174"/>
      <c r="BO70" s="174"/>
      <c r="BP70" s="174"/>
      <c r="BQ70" s="174"/>
      <c r="BR70" s="174"/>
      <c r="BS70" s="174"/>
      <c r="BT70" s="174"/>
      <c r="BU70" s="174"/>
      <c r="BV70" s="174"/>
      <c r="BW70" s="175"/>
      <c r="BX70" s="185"/>
      <c r="BY70" s="186"/>
      <c r="BZ70" s="186"/>
      <c r="CA70" s="186"/>
      <c r="CB70" s="187"/>
      <c r="CC70" s="188"/>
      <c r="CD70" s="189"/>
      <c r="CF70" s="3"/>
      <c r="CG70" s="27"/>
      <c r="CH70" s="27"/>
      <c r="CI70" s="27"/>
      <c r="CJ70" s="27"/>
      <c r="CK70" s="27"/>
      <c r="CL70" s="27"/>
      <c r="CM70" s="27"/>
      <c r="CN70" s="3"/>
      <c r="CO70" s="3"/>
      <c r="CP70" s="3"/>
      <c r="CQ70" s="3"/>
      <c r="CR70" s="3"/>
      <c r="CS70" s="3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</row>
    <row r="71" spans="1:153" ht="6" customHeight="1">
      <c r="A71" s="28"/>
      <c r="B71" s="179" t="s">
        <v>24</v>
      </c>
      <c r="C71" s="180"/>
      <c r="D71" s="181"/>
      <c r="E71" s="179" t="s">
        <v>33</v>
      </c>
      <c r="F71" s="180"/>
      <c r="G71" s="181"/>
      <c r="H71" s="179" t="s">
        <v>27</v>
      </c>
      <c r="I71" s="180"/>
      <c r="J71" s="181"/>
      <c r="K71" s="237"/>
      <c r="L71" s="238"/>
      <c r="M71" s="243"/>
      <c r="N71" s="237"/>
      <c r="O71" s="238"/>
      <c r="P71" s="239"/>
      <c r="Q71" s="155" t="str">
        <f>IF(E2=7,G3,IF(E2=6,G7,IF(E2=5,G4,IF(E2=4,"",IF(E2=3,"","")))))</f>
        <v>Unai Casola</v>
      </c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7"/>
      <c r="AI71" s="209" t="s">
        <v>261</v>
      </c>
      <c r="AJ71" s="210"/>
      <c r="AK71" s="210"/>
      <c r="AL71" s="210"/>
      <c r="AM71" s="210"/>
      <c r="AN71" s="210" t="s">
        <v>252</v>
      </c>
      <c r="AO71" s="210"/>
      <c r="AP71" s="210"/>
      <c r="AQ71" s="210"/>
      <c r="AR71" s="210"/>
      <c r="AS71" s="210" t="s">
        <v>248</v>
      </c>
      <c r="AT71" s="210"/>
      <c r="AU71" s="210"/>
      <c r="AV71" s="210"/>
      <c r="AW71" s="210"/>
      <c r="AX71" s="210" t="s">
        <v>2</v>
      </c>
      <c r="AY71" s="210"/>
      <c r="AZ71" s="210"/>
      <c r="BA71" s="210"/>
      <c r="BB71" s="210"/>
      <c r="BC71" s="210" t="s">
        <v>2</v>
      </c>
      <c r="BD71" s="210"/>
      <c r="BE71" s="210"/>
      <c r="BF71" s="210"/>
      <c r="BG71" s="210"/>
      <c r="BH71" s="213" t="str">
        <f>IF(CC71=""," ",IF(LEFT(CC71,1)="3",Q71,Q73))</f>
        <v>Unai Casola</v>
      </c>
      <c r="BI71" s="214"/>
      <c r="BJ71" s="214"/>
      <c r="BK71" s="214"/>
      <c r="BL71" s="214"/>
      <c r="BM71" s="214"/>
      <c r="BN71" s="214"/>
      <c r="BO71" s="214"/>
      <c r="BP71" s="214"/>
      <c r="BQ71" s="214"/>
      <c r="BR71" s="214"/>
      <c r="BS71" s="214"/>
      <c r="BT71" s="214"/>
      <c r="BU71" s="214"/>
      <c r="BV71" s="214"/>
      <c r="BW71" s="215"/>
      <c r="BX71" s="244" t="s">
        <v>235</v>
      </c>
      <c r="BY71" s="217"/>
      <c r="BZ71" s="217"/>
      <c r="CA71" s="217"/>
      <c r="CB71" s="218"/>
      <c r="CC71" s="188" t="s">
        <v>65</v>
      </c>
      <c r="CD71" s="189"/>
      <c r="CF71" s="3"/>
      <c r="CG71" s="21">
        <f>IF(BH71=G25,1,0)</f>
        <v>0</v>
      </c>
      <c r="CH71" s="21">
        <f>IF(BH71=G28,1,0)</f>
        <v>1</v>
      </c>
      <c r="CI71" s="21">
        <f>IF(BH71=G31,1,0)</f>
        <v>0</v>
      </c>
      <c r="CJ71" s="21">
        <f>IF(BH71=AS25,1,0)</f>
        <v>0</v>
      </c>
      <c r="CK71" s="21">
        <f>IF(BH71=AS28,1,0)</f>
        <v>0</v>
      </c>
      <c r="CL71" s="21">
        <f>IF(BH71=AS31,1,0)</f>
        <v>0</v>
      </c>
      <c r="CM71" s="21">
        <f>IF(BH71=AS34,1,0)</f>
        <v>0</v>
      </c>
      <c r="CN71" s="3"/>
      <c r="CO71" s="3"/>
      <c r="CP71" s="3"/>
      <c r="CQ71" s="3"/>
      <c r="CR71" s="3"/>
      <c r="CS71" s="3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</row>
    <row r="72" spans="2:153" ht="6" customHeight="1">
      <c r="B72" s="179"/>
      <c r="C72" s="180"/>
      <c r="D72" s="181"/>
      <c r="E72" s="179"/>
      <c r="F72" s="180"/>
      <c r="G72" s="181"/>
      <c r="H72" s="179"/>
      <c r="I72" s="180"/>
      <c r="J72" s="181"/>
      <c r="K72" s="231"/>
      <c r="L72" s="232"/>
      <c r="M72" s="241"/>
      <c r="N72" s="231"/>
      <c r="O72" s="232"/>
      <c r="P72" s="233"/>
      <c r="Q72" s="155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7"/>
      <c r="AI72" s="205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70"/>
      <c r="BI72" s="171"/>
      <c r="BJ72" s="171"/>
      <c r="BK72" s="171"/>
      <c r="BL72" s="171"/>
      <c r="BM72" s="171"/>
      <c r="BN72" s="171"/>
      <c r="BO72" s="171"/>
      <c r="BP72" s="171"/>
      <c r="BQ72" s="171"/>
      <c r="BR72" s="171"/>
      <c r="BS72" s="171"/>
      <c r="BT72" s="171"/>
      <c r="BU72" s="171"/>
      <c r="BV72" s="171"/>
      <c r="BW72" s="172"/>
      <c r="BX72" s="185"/>
      <c r="BY72" s="186"/>
      <c r="BZ72" s="186"/>
      <c r="CA72" s="186"/>
      <c r="CB72" s="187"/>
      <c r="CC72" s="188"/>
      <c r="CD72" s="189"/>
      <c r="CF72" s="3"/>
      <c r="CG72" s="24">
        <f>IF(CG73=G25,1,0)</f>
        <v>0</v>
      </c>
      <c r="CH72" s="24">
        <f>IF(CG73=G28,1,0)</f>
        <v>0</v>
      </c>
      <c r="CI72" s="24">
        <f>IF(CG73=G31,1,0)</f>
        <v>0</v>
      </c>
      <c r="CJ72" s="24">
        <f>IF(CG73=AS25,1,0)</f>
        <v>1</v>
      </c>
      <c r="CK72" s="24">
        <f>IF(CG73=AS28,1,0)</f>
        <v>0</v>
      </c>
      <c r="CL72" s="24">
        <f>IF(CG73=AS31,1,0)</f>
        <v>0</v>
      </c>
      <c r="CM72" s="24">
        <f>IF(CG73=AS34,1,0)</f>
        <v>0</v>
      </c>
      <c r="CN72" s="3"/>
      <c r="CO72" s="3"/>
      <c r="CP72" s="3"/>
      <c r="CQ72" s="3"/>
      <c r="CR72" s="3"/>
      <c r="CS72" s="3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</row>
    <row r="73" spans="1:153" ht="6" customHeight="1">
      <c r="A73" s="190" t="s">
        <v>54</v>
      </c>
      <c r="B73" s="192" t="s">
        <v>49</v>
      </c>
      <c r="C73" s="193"/>
      <c r="D73" s="194"/>
      <c r="E73" s="192" t="s">
        <v>46</v>
      </c>
      <c r="F73" s="193"/>
      <c r="G73" s="194"/>
      <c r="H73" s="192" t="s">
        <v>51</v>
      </c>
      <c r="I73" s="193"/>
      <c r="J73" s="194"/>
      <c r="K73" s="231"/>
      <c r="L73" s="232"/>
      <c r="M73" s="241"/>
      <c r="N73" s="231"/>
      <c r="O73" s="232"/>
      <c r="P73" s="233"/>
      <c r="Q73" s="198" t="str">
        <f>IF(E2=7,G5,IF(E2=6,G8,IF(E2=5,G6,IF(E2=4,"",IF(E2=3,"","")))))</f>
        <v>Laura Magriñà</v>
      </c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200"/>
      <c r="AI73" s="205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70"/>
      <c r="BI73" s="171"/>
      <c r="BJ73" s="171"/>
      <c r="BK73" s="171"/>
      <c r="BL73" s="171"/>
      <c r="BM73" s="171"/>
      <c r="BN73" s="171"/>
      <c r="BO73" s="171"/>
      <c r="BP73" s="171"/>
      <c r="BQ73" s="171"/>
      <c r="BR73" s="171"/>
      <c r="BS73" s="171"/>
      <c r="BT73" s="171"/>
      <c r="BU73" s="171"/>
      <c r="BV73" s="171"/>
      <c r="BW73" s="172"/>
      <c r="BX73" s="185"/>
      <c r="BY73" s="186"/>
      <c r="BZ73" s="186"/>
      <c r="CA73" s="186"/>
      <c r="CB73" s="187"/>
      <c r="CC73" s="188"/>
      <c r="CD73" s="189"/>
      <c r="CF73" s="3"/>
      <c r="CG73" s="25" t="str">
        <f>IF(CC71=""," ",IF(LEFT(CC71,1)="3",Q73,Q71))</f>
        <v>Laura Magriñà</v>
      </c>
      <c r="CH73" s="26"/>
      <c r="CI73" s="26"/>
      <c r="CJ73" s="26"/>
      <c r="CK73" s="27"/>
      <c r="CL73" s="27"/>
      <c r="CM73" s="27"/>
      <c r="CN73" s="3"/>
      <c r="CO73" s="3"/>
      <c r="CP73" s="3"/>
      <c r="CQ73" s="3"/>
      <c r="CR73" s="3"/>
      <c r="CS73" s="3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</row>
    <row r="74" spans="1:153" ht="6" customHeight="1">
      <c r="A74" s="191"/>
      <c r="B74" s="195"/>
      <c r="C74" s="196"/>
      <c r="D74" s="197"/>
      <c r="E74" s="195"/>
      <c r="F74" s="196"/>
      <c r="G74" s="197"/>
      <c r="H74" s="195"/>
      <c r="I74" s="196"/>
      <c r="J74" s="197"/>
      <c r="K74" s="234"/>
      <c r="L74" s="235"/>
      <c r="M74" s="242"/>
      <c r="N74" s="234"/>
      <c r="O74" s="235"/>
      <c r="P74" s="236"/>
      <c r="Q74" s="201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3"/>
      <c r="AI74" s="211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173"/>
      <c r="BI74" s="174"/>
      <c r="BJ74" s="174"/>
      <c r="BK74" s="174"/>
      <c r="BL74" s="174"/>
      <c r="BM74" s="174"/>
      <c r="BN74" s="174"/>
      <c r="BO74" s="174"/>
      <c r="BP74" s="174"/>
      <c r="BQ74" s="174"/>
      <c r="BR74" s="174"/>
      <c r="BS74" s="174"/>
      <c r="BT74" s="174"/>
      <c r="BU74" s="174"/>
      <c r="BV74" s="174"/>
      <c r="BW74" s="175"/>
      <c r="BX74" s="219"/>
      <c r="BY74" s="220"/>
      <c r="BZ74" s="220"/>
      <c r="CA74" s="220"/>
      <c r="CB74" s="221"/>
      <c r="CC74" s="188"/>
      <c r="CD74" s="189"/>
      <c r="CF74" s="3"/>
      <c r="CG74" s="27"/>
      <c r="CH74" s="27"/>
      <c r="CI74" s="27"/>
      <c r="CJ74" s="27"/>
      <c r="CK74" s="27"/>
      <c r="CL74" s="27"/>
      <c r="CM74" s="27"/>
      <c r="CN74" s="3"/>
      <c r="CO74" s="3"/>
      <c r="CP74" s="3"/>
      <c r="CQ74" s="3"/>
      <c r="CR74" s="3"/>
      <c r="CS74" s="3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</row>
    <row r="75" spans="2:153" ht="6" customHeight="1">
      <c r="B75" s="179" t="s">
        <v>27</v>
      </c>
      <c r="C75" s="180"/>
      <c r="D75" s="181"/>
      <c r="E75" s="179" t="s">
        <v>24</v>
      </c>
      <c r="F75" s="180"/>
      <c r="G75" s="181"/>
      <c r="H75" s="179" t="s">
        <v>21</v>
      </c>
      <c r="I75" s="180"/>
      <c r="J75" s="181"/>
      <c r="K75" s="237"/>
      <c r="L75" s="238"/>
      <c r="M75" s="243"/>
      <c r="N75" s="237"/>
      <c r="O75" s="238"/>
      <c r="P75" s="239"/>
      <c r="Q75" s="155" t="str">
        <f>IF(E2=7,G4,IF(E2=6,G3,IF(E2=5,G5,IF(E2=4,"",IF(E2=3,"","")))))</f>
        <v>Edna Solans</v>
      </c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7"/>
      <c r="AI75" s="209" t="s">
        <v>252</v>
      </c>
      <c r="AJ75" s="210"/>
      <c r="AK75" s="210"/>
      <c r="AL75" s="210"/>
      <c r="AM75" s="210"/>
      <c r="AN75" s="210" t="s">
        <v>261</v>
      </c>
      <c r="AO75" s="210"/>
      <c r="AP75" s="210"/>
      <c r="AQ75" s="210"/>
      <c r="AR75" s="210"/>
      <c r="AS75" s="210" t="s">
        <v>251</v>
      </c>
      <c r="AT75" s="210"/>
      <c r="AU75" s="210"/>
      <c r="AV75" s="210"/>
      <c r="AW75" s="210"/>
      <c r="AX75" s="210" t="s">
        <v>256</v>
      </c>
      <c r="AY75" s="210"/>
      <c r="AZ75" s="210"/>
      <c r="BA75" s="210"/>
      <c r="BB75" s="210"/>
      <c r="BC75" s="210" t="s">
        <v>248</v>
      </c>
      <c r="BD75" s="210"/>
      <c r="BE75" s="210"/>
      <c r="BF75" s="210"/>
      <c r="BG75" s="210"/>
      <c r="BH75" s="213" t="str">
        <f>IF(CC75=""," ",IF(LEFT(CC75,1)="3",Q75,Q77))</f>
        <v>Edna Solans</v>
      </c>
      <c r="BI75" s="214"/>
      <c r="BJ75" s="214"/>
      <c r="BK75" s="214"/>
      <c r="BL75" s="214"/>
      <c r="BM75" s="214"/>
      <c r="BN75" s="214"/>
      <c r="BO75" s="214"/>
      <c r="BP75" s="214"/>
      <c r="BQ75" s="214"/>
      <c r="BR75" s="214"/>
      <c r="BS75" s="214"/>
      <c r="BT75" s="214"/>
      <c r="BU75" s="214"/>
      <c r="BV75" s="214"/>
      <c r="BW75" s="215"/>
      <c r="BX75" s="216" t="s">
        <v>250</v>
      </c>
      <c r="BY75" s="217"/>
      <c r="BZ75" s="217"/>
      <c r="CA75" s="217"/>
      <c r="CB75" s="218"/>
      <c r="CC75" s="188" t="s">
        <v>70</v>
      </c>
      <c r="CD75" s="189"/>
      <c r="CF75" s="3"/>
      <c r="CG75" s="21">
        <f>IF(BH75=G25,1,0)</f>
        <v>0</v>
      </c>
      <c r="CH75" s="21">
        <f>IF(BH75=G28,1,0)</f>
        <v>0</v>
      </c>
      <c r="CI75" s="21">
        <f>IF(BH75=G31,1,0)</f>
        <v>1</v>
      </c>
      <c r="CJ75" s="21">
        <f>IF(BH75=AS25,1,0)</f>
        <v>0</v>
      </c>
      <c r="CK75" s="21">
        <f>IF(BH75=AS28,1,0)</f>
        <v>0</v>
      </c>
      <c r="CL75" s="21">
        <f>IF(BH75=AS31,1,0)</f>
        <v>0</v>
      </c>
      <c r="CM75" s="21">
        <f>IF(BH75=AS34,1,0)</f>
        <v>0</v>
      </c>
      <c r="CN75" s="3"/>
      <c r="CO75" s="3"/>
      <c r="CP75" s="3"/>
      <c r="CQ75" s="3"/>
      <c r="CR75" s="3"/>
      <c r="CS75" s="3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</row>
    <row r="76" spans="2:153" ht="6" customHeight="1">
      <c r="B76" s="179"/>
      <c r="C76" s="180"/>
      <c r="D76" s="181"/>
      <c r="E76" s="179"/>
      <c r="F76" s="180"/>
      <c r="G76" s="181"/>
      <c r="H76" s="179"/>
      <c r="I76" s="180"/>
      <c r="J76" s="181"/>
      <c r="K76" s="231"/>
      <c r="L76" s="232"/>
      <c r="M76" s="241"/>
      <c r="N76" s="231"/>
      <c r="O76" s="232"/>
      <c r="P76" s="233"/>
      <c r="Q76" s="155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7"/>
      <c r="AI76" s="205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70"/>
      <c r="BI76" s="171"/>
      <c r="BJ76" s="171"/>
      <c r="BK76" s="171"/>
      <c r="BL76" s="171"/>
      <c r="BM76" s="171"/>
      <c r="BN76" s="171"/>
      <c r="BO76" s="171"/>
      <c r="BP76" s="171"/>
      <c r="BQ76" s="171"/>
      <c r="BR76" s="171"/>
      <c r="BS76" s="171"/>
      <c r="BT76" s="171"/>
      <c r="BU76" s="171"/>
      <c r="BV76" s="171"/>
      <c r="BW76" s="172"/>
      <c r="BX76" s="185"/>
      <c r="BY76" s="186"/>
      <c r="BZ76" s="186"/>
      <c r="CA76" s="186"/>
      <c r="CB76" s="187"/>
      <c r="CC76" s="188"/>
      <c r="CD76" s="189"/>
      <c r="CF76" s="3"/>
      <c r="CG76" s="24">
        <f>IF(CG77=G25,1,0)</f>
        <v>0</v>
      </c>
      <c r="CH76" s="24">
        <f>IF(CG77=G28,1,0)</f>
        <v>0</v>
      </c>
      <c r="CI76" s="24">
        <f>IF(CG77=G31,1,0)</f>
        <v>0</v>
      </c>
      <c r="CJ76" s="24">
        <f>IF(CG77=AS25,1,0)</f>
        <v>0</v>
      </c>
      <c r="CK76" s="24">
        <f>IF(CG77=AS28,1,0)</f>
        <v>1</v>
      </c>
      <c r="CL76" s="24">
        <f>IF(CG77=AS31,1,0)</f>
        <v>0</v>
      </c>
      <c r="CM76" s="24">
        <f>IF(CG77=AS34,1,0)</f>
        <v>0</v>
      </c>
      <c r="CN76" s="3"/>
      <c r="CO76" s="3"/>
      <c r="CP76" s="3"/>
      <c r="CQ76" s="3"/>
      <c r="CR76" s="3"/>
      <c r="CS76" s="3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</row>
    <row r="77" spans="1:153" ht="6" customHeight="1">
      <c r="A77" s="190" t="s">
        <v>54</v>
      </c>
      <c r="B77" s="192" t="s">
        <v>47</v>
      </c>
      <c r="C77" s="193"/>
      <c r="D77" s="194"/>
      <c r="E77" s="192" t="s">
        <v>49</v>
      </c>
      <c r="F77" s="193"/>
      <c r="G77" s="194"/>
      <c r="H77" s="192" t="s">
        <v>48</v>
      </c>
      <c r="I77" s="193"/>
      <c r="J77" s="194"/>
      <c r="K77" s="231"/>
      <c r="L77" s="232"/>
      <c r="M77" s="241"/>
      <c r="N77" s="231"/>
      <c r="O77" s="232"/>
      <c r="P77" s="233"/>
      <c r="Q77" s="198" t="str">
        <f>IF(E2=7,G6,IF(E2=6,G5,IF(E2=5,G7,IF(E2=4,"",IF(E2=3,"","")))))</f>
        <v>Josep Cayuela</v>
      </c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200"/>
      <c r="AI77" s="205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70"/>
      <c r="BI77" s="171"/>
      <c r="BJ77" s="171"/>
      <c r="BK77" s="171"/>
      <c r="BL77" s="171"/>
      <c r="BM77" s="171"/>
      <c r="BN77" s="171"/>
      <c r="BO77" s="171"/>
      <c r="BP77" s="171"/>
      <c r="BQ77" s="171"/>
      <c r="BR77" s="171"/>
      <c r="BS77" s="171"/>
      <c r="BT77" s="171"/>
      <c r="BU77" s="171"/>
      <c r="BV77" s="171"/>
      <c r="BW77" s="172"/>
      <c r="BX77" s="185"/>
      <c r="BY77" s="186"/>
      <c r="BZ77" s="186"/>
      <c r="CA77" s="186"/>
      <c r="CB77" s="187"/>
      <c r="CC77" s="188"/>
      <c r="CD77" s="189"/>
      <c r="CF77" s="3"/>
      <c r="CG77" s="25" t="str">
        <f>IF(CC75=""," ",IF(LEFT(CC75,1)="3",Q77,Q75))</f>
        <v>Josep Cayuela</v>
      </c>
      <c r="CH77" s="26"/>
      <c r="CI77" s="26"/>
      <c r="CJ77" s="26"/>
      <c r="CK77" s="27"/>
      <c r="CL77" s="27"/>
      <c r="CM77" s="27"/>
      <c r="CN77" s="3"/>
      <c r="CO77" s="3"/>
      <c r="CP77" s="3"/>
      <c r="CQ77" s="3"/>
      <c r="CR77" s="3"/>
      <c r="CS77" s="3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</row>
    <row r="78" spans="1:153" ht="6" customHeight="1">
      <c r="A78" s="191"/>
      <c r="B78" s="195"/>
      <c r="C78" s="196"/>
      <c r="D78" s="197"/>
      <c r="E78" s="195"/>
      <c r="F78" s="196"/>
      <c r="G78" s="197"/>
      <c r="H78" s="195"/>
      <c r="I78" s="196"/>
      <c r="J78" s="197"/>
      <c r="K78" s="234"/>
      <c r="L78" s="235"/>
      <c r="M78" s="242"/>
      <c r="N78" s="234"/>
      <c r="O78" s="235"/>
      <c r="P78" s="236"/>
      <c r="Q78" s="201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3"/>
      <c r="AI78" s="211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173"/>
      <c r="BI78" s="174"/>
      <c r="BJ78" s="174"/>
      <c r="BK78" s="174"/>
      <c r="BL78" s="174"/>
      <c r="BM78" s="174"/>
      <c r="BN78" s="174"/>
      <c r="BO78" s="174"/>
      <c r="BP78" s="174"/>
      <c r="BQ78" s="174"/>
      <c r="BR78" s="174"/>
      <c r="BS78" s="174"/>
      <c r="BT78" s="174"/>
      <c r="BU78" s="174"/>
      <c r="BV78" s="174"/>
      <c r="BW78" s="175"/>
      <c r="BX78" s="219"/>
      <c r="BY78" s="220"/>
      <c r="BZ78" s="220"/>
      <c r="CA78" s="220"/>
      <c r="CB78" s="221"/>
      <c r="CC78" s="188"/>
      <c r="CD78" s="189"/>
      <c r="CF78" s="3"/>
      <c r="CG78" s="27"/>
      <c r="CH78" s="27"/>
      <c r="CI78" s="27"/>
      <c r="CJ78" s="27"/>
      <c r="CK78" s="27"/>
      <c r="CL78" s="27"/>
      <c r="CM78" s="27"/>
      <c r="CN78" s="3"/>
      <c r="CO78" s="3"/>
      <c r="CP78" s="3"/>
      <c r="CQ78" s="3"/>
      <c r="CR78" s="3"/>
      <c r="CS78" s="3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</row>
    <row r="79" spans="2:153" ht="6" customHeight="1">
      <c r="B79" s="179" t="s">
        <v>87</v>
      </c>
      <c r="C79" s="180"/>
      <c r="D79" s="181"/>
      <c r="E79" s="179" t="s">
        <v>34</v>
      </c>
      <c r="F79" s="180"/>
      <c r="G79" s="181"/>
      <c r="H79" s="179" t="s">
        <v>28</v>
      </c>
      <c r="I79" s="180"/>
      <c r="J79" s="181"/>
      <c r="K79" s="237"/>
      <c r="L79" s="238"/>
      <c r="M79" s="243"/>
      <c r="N79" s="237"/>
      <c r="O79" s="238"/>
      <c r="P79" s="239"/>
      <c r="Q79" s="155" t="str">
        <f>IF(E2=7,G7,IF(E2=6,G6,IF(E2=5,G3,IF(E2=4,"",IF(E2=3,"","")))))</f>
        <v>Èric Torné</v>
      </c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7"/>
      <c r="AI79" s="209" t="s">
        <v>255</v>
      </c>
      <c r="AJ79" s="210"/>
      <c r="AK79" s="210"/>
      <c r="AL79" s="210"/>
      <c r="AM79" s="210"/>
      <c r="AN79" s="210" t="s">
        <v>266</v>
      </c>
      <c r="AO79" s="210"/>
      <c r="AP79" s="210"/>
      <c r="AQ79" s="210"/>
      <c r="AR79" s="210"/>
      <c r="AS79" s="210" t="s">
        <v>253</v>
      </c>
      <c r="AT79" s="210"/>
      <c r="AU79" s="210"/>
      <c r="AV79" s="210"/>
      <c r="AW79" s="210"/>
      <c r="AX79" s="210" t="s">
        <v>246</v>
      </c>
      <c r="AY79" s="210"/>
      <c r="AZ79" s="210"/>
      <c r="BA79" s="210"/>
      <c r="BB79" s="210"/>
      <c r="BC79" s="210" t="s">
        <v>2</v>
      </c>
      <c r="BD79" s="210"/>
      <c r="BE79" s="210"/>
      <c r="BF79" s="210"/>
      <c r="BG79" s="210"/>
      <c r="BH79" s="170" t="str">
        <f>IF(CC79=""," ",IF(LEFT(CC79,1)="3",Q79,Q81))</f>
        <v>Èric Torné</v>
      </c>
      <c r="BI79" s="171"/>
      <c r="BJ79" s="171"/>
      <c r="BK79" s="171"/>
      <c r="BL79" s="171"/>
      <c r="BM79" s="171"/>
      <c r="BN79" s="171"/>
      <c r="BO79" s="171"/>
      <c r="BP79" s="171"/>
      <c r="BQ79" s="171"/>
      <c r="BR79" s="171"/>
      <c r="BS79" s="171"/>
      <c r="BT79" s="171"/>
      <c r="BU79" s="171"/>
      <c r="BV79" s="171"/>
      <c r="BW79" s="172"/>
      <c r="BX79" s="287" t="s">
        <v>247</v>
      </c>
      <c r="BY79" s="186"/>
      <c r="BZ79" s="186"/>
      <c r="CA79" s="186"/>
      <c r="CB79" s="187"/>
      <c r="CC79" s="188" t="s">
        <v>67</v>
      </c>
      <c r="CD79" s="189"/>
      <c r="CF79" s="3"/>
      <c r="CG79" s="21">
        <f>IF(BH79=G25,1,0)</f>
        <v>1</v>
      </c>
      <c r="CH79" s="21">
        <f>IF(BH79=G28,1,0)</f>
        <v>0</v>
      </c>
      <c r="CI79" s="21">
        <f>IF(BH79=G31,1,0)</f>
        <v>0</v>
      </c>
      <c r="CJ79" s="21">
        <f>IF(BH79=AS25,1,0)</f>
        <v>0</v>
      </c>
      <c r="CK79" s="21">
        <f>IF(BH79=AS28,1,0)</f>
        <v>0</v>
      </c>
      <c r="CL79" s="21">
        <f>IF(BH79=AS31,1,0)</f>
        <v>0</v>
      </c>
      <c r="CM79" s="21">
        <f>IF(BH79=AS34,1,0)</f>
        <v>0</v>
      </c>
      <c r="CN79" s="3"/>
      <c r="CO79" s="3"/>
      <c r="CP79" s="3"/>
      <c r="CQ79" s="3"/>
      <c r="CR79" s="3"/>
      <c r="CS79" s="3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</row>
    <row r="80" spans="2:153" ht="6" customHeight="1">
      <c r="B80" s="179"/>
      <c r="C80" s="180"/>
      <c r="D80" s="181"/>
      <c r="E80" s="179"/>
      <c r="F80" s="180"/>
      <c r="G80" s="181"/>
      <c r="H80" s="179"/>
      <c r="I80" s="180"/>
      <c r="J80" s="181"/>
      <c r="K80" s="231"/>
      <c r="L80" s="232"/>
      <c r="M80" s="241"/>
      <c r="N80" s="231"/>
      <c r="O80" s="232"/>
      <c r="P80" s="233"/>
      <c r="Q80" s="155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7"/>
      <c r="AI80" s="205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70"/>
      <c r="BI80" s="171"/>
      <c r="BJ80" s="171"/>
      <c r="BK80" s="171"/>
      <c r="BL80" s="171"/>
      <c r="BM80" s="171"/>
      <c r="BN80" s="171"/>
      <c r="BO80" s="171"/>
      <c r="BP80" s="171"/>
      <c r="BQ80" s="171"/>
      <c r="BR80" s="171"/>
      <c r="BS80" s="171"/>
      <c r="BT80" s="171"/>
      <c r="BU80" s="171"/>
      <c r="BV80" s="171"/>
      <c r="BW80" s="172"/>
      <c r="BX80" s="185"/>
      <c r="BY80" s="186"/>
      <c r="BZ80" s="186"/>
      <c r="CA80" s="186"/>
      <c r="CB80" s="187"/>
      <c r="CC80" s="188"/>
      <c r="CD80" s="189"/>
      <c r="CF80" s="3"/>
      <c r="CG80" s="24">
        <f>IF(CG81=G25,1,0)</f>
        <v>0</v>
      </c>
      <c r="CH80" s="24">
        <f>IF(CG81=G28,1,0)</f>
        <v>1</v>
      </c>
      <c r="CI80" s="24">
        <f>IF(CG81=G31,1,0)</f>
        <v>0</v>
      </c>
      <c r="CJ80" s="24">
        <f>IF(CG81=AS25,1,0)</f>
        <v>0</v>
      </c>
      <c r="CK80" s="24">
        <f>IF(CG81=AS28,1,0)</f>
        <v>0</v>
      </c>
      <c r="CL80" s="24">
        <f>IF(CG81=AS31,1,0)</f>
        <v>0</v>
      </c>
      <c r="CM80" s="24">
        <f>IF(CG81=AS34,1,0)</f>
        <v>0</v>
      </c>
      <c r="CN80" s="3"/>
      <c r="CO80" s="3"/>
      <c r="CP80" s="3"/>
      <c r="CQ80" s="3"/>
      <c r="CR80" s="3"/>
      <c r="CS80" s="3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</row>
    <row r="81" spans="1:153" ht="6" customHeight="1">
      <c r="A81" s="190" t="s">
        <v>54</v>
      </c>
      <c r="B81" s="192" t="s">
        <v>50</v>
      </c>
      <c r="C81" s="193"/>
      <c r="D81" s="194"/>
      <c r="E81" s="192" t="s">
        <v>47</v>
      </c>
      <c r="F81" s="193"/>
      <c r="G81" s="194"/>
      <c r="H81" s="192" t="s">
        <v>47</v>
      </c>
      <c r="I81" s="193"/>
      <c r="J81" s="194"/>
      <c r="K81" s="231"/>
      <c r="L81" s="232"/>
      <c r="M81" s="241"/>
      <c r="N81" s="231"/>
      <c r="O81" s="232"/>
      <c r="P81" s="233"/>
      <c r="Q81" s="198" t="str">
        <f>IF(E2=7,G9,IF(E2=6,G8,IF(E2=5,G4,IF(E2=4,"",IF(E2=3,"","")))))</f>
        <v>Unai Casola</v>
      </c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200"/>
      <c r="AI81" s="205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70"/>
      <c r="BI81" s="171"/>
      <c r="BJ81" s="171"/>
      <c r="BK81" s="171"/>
      <c r="BL81" s="171"/>
      <c r="BM81" s="171"/>
      <c r="BN81" s="171"/>
      <c r="BO81" s="171"/>
      <c r="BP81" s="171"/>
      <c r="BQ81" s="171"/>
      <c r="BR81" s="171"/>
      <c r="BS81" s="171"/>
      <c r="BT81" s="171"/>
      <c r="BU81" s="171"/>
      <c r="BV81" s="171"/>
      <c r="BW81" s="172"/>
      <c r="BX81" s="185"/>
      <c r="BY81" s="186"/>
      <c r="BZ81" s="186"/>
      <c r="CA81" s="186"/>
      <c r="CB81" s="187"/>
      <c r="CC81" s="188"/>
      <c r="CD81" s="189"/>
      <c r="CF81" s="3"/>
      <c r="CG81" s="25" t="str">
        <f>IF(CC79=""," ",IF(LEFT(CC79,1)="3",Q81,Q79))</f>
        <v>Unai Casola</v>
      </c>
      <c r="CH81" s="26"/>
      <c r="CI81" s="26"/>
      <c r="CJ81" s="26"/>
      <c r="CK81" s="27"/>
      <c r="CL81" s="27"/>
      <c r="CM81" s="27"/>
      <c r="CN81" s="3"/>
      <c r="CO81" s="3"/>
      <c r="CP81" s="3"/>
      <c r="CQ81" s="3"/>
      <c r="CR81" s="3"/>
      <c r="CS81" s="3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</row>
    <row r="82" spans="1:153" ht="6" customHeight="1">
      <c r="A82" s="191"/>
      <c r="B82" s="222"/>
      <c r="C82" s="223"/>
      <c r="D82" s="224"/>
      <c r="E82" s="222"/>
      <c r="F82" s="223"/>
      <c r="G82" s="224"/>
      <c r="H82" s="195"/>
      <c r="I82" s="196"/>
      <c r="J82" s="197"/>
      <c r="K82" s="234"/>
      <c r="L82" s="235"/>
      <c r="M82" s="242"/>
      <c r="N82" s="234"/>
      <c r="O82" s="235"/>
      <c r="P82" s="236"/>
      <c r="Q82" s="225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7"/>
      <c r="AI82" s="205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73"/>
      <c r="BI82" s="174"/>
      <c r="BJ82" s="174"/>
      <c r="BK82" s="174"/>
      <c r="BL82" s="174"/>
      <c r="BM82" s="174"/>
      <c r="BN82" s="174"/>
      <c r="BO82" s="174"/>
      <c r="BP82" s="174"/>
      <c r="BQ82" s="174"/>
      <c r="BR82" s="174"/>
      <c r="BS82" s="174"/>
      <c r="BT82" s="174"/>
      <c r="BU82" s="174"/>
      <c r="BV82" s="174"/>
      <c r="BW82" s="175"/>
      <c r="BX82" s="185"/>
      <c r="BY82" s="186"/>
      <c r="BZ82" s="186"/>
      <c r="CA82" s="186"/>
      <c r="CB82" s="187"/>
      <c r="CC82" s="188"/>
      <c r="CD82" s="189"/>
      <c r="CF82" s="3"/>
      <c r="CG82" s="27"/>
      <c r="CH82" s="27"/>
      <c r="CI82" s="27"/>
      <c r="CJ82" s="27"/>
      <c r="CK82" s="27"/>
      <c r="CL82" s="27"/>
      <c r="CM82" s="27"/>
      <c r="CN82" s="3"/>
      <c r="CO82" s="3"/>
      <c r="CP82" s="3"/>
      <c r="CQ82" s="3"/>
      <c r="CR82" s="3"/>
      <c r="CS82" s="3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</row>
    <row r="83" spans="2:153" ht="6" customHeight="1">
      <c r="B83" s="179" t="s">
        <v>88</v>
      </c>
      <c r="C83" s="180"/>
      <c r="D83" s="181"/>
      <c r="E83" s="179" t="s">
        <v>23</v>
      </c>
      <c r="F83" s="180"/>
      <c r="G83" s="181"/>
      <c r="H83" s="228"/>
      <c r="I83" s="229"/>
      <c r="J83" s="240"/>
      <c r="K83" s="237"/>
      <c r="L83" s="238"/>
      <c r="M83" s="243"/>
      <c r="N83" s="237"/>
      <c r="O83" s="238"/>
      <c r="P83" s="239"/>
      <c r="Q83" s="155">
        <f>IF(E2=7,G8,IF(E2=6,G4,IF(E2=5,"",IF(E2=4,"",IF(E2=3,"","")))))</f>
      </c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7"/>
      <c r="AI83" s="204" t="s">
        <v>2</v>
      </c>
      <c r="AJ83" s="165"/>
      <c r="AK83" s="165"/>
      <c r="AL83" s="165"/>
      <c r="AM83" s="165"/>
      <c r="AN83" s="165" t="s">
        <v>2</v>
      </c>
      <c r="AO83" s="165"/>
      <c r="AP83" s="165"/>
      <c r="AQ83" s="165"/>
      <c r="AR83" s="165"/>
      <c r="AS83" s="165" t="s">
        <v>2</v>
      </c>
      <c r="AT83" s="165"/>
      <c r="AU83" s="165"/>
      <c r="AV83" s="165"/>
      <c r="AW83" s="165"/>
      <c r="AX83" s="165" t="s">
        <v>2</v>
      </c>
      <c r="AY83" s="165"/>
      <c r="AZ83" s="165"/>
      <c r="BA83" s="165"/>
      <c r="BB83" s="165"/>
      <c r="BC83" s="165" t="s">
        <v>2</v>
      </c>
      <c r="BD83" s="165"/>
      <c r="BE83" s="165"/>
      <c r="BF83" s="165"/>
      <c r="BG83" s="165"/>
      <c r="BH83" s="167" t="str">
        <f>IF(CC83=""," ",IF(LEFT(CC83,1)="3",Q83,Q85))</f>
        <v> </v>
      </c>
      <c r="BI83" s="168"/>
      <c r="BJ83" s="168"/>
      <c r="BK83" s="168"/>
      <c r="BL83" s="168"/>
      <c r="BM83" s="168"/>
      <c r="BN83" s="168"/>
      <c r="BO83" s="168"/>
      <c r="BP83" s="168"/>
      <c r="BQ83" s="168"/>
      <c r="BR83" s="168"/>
      <c r="BS83" s="168"/>
      <c r="BT83" s="168"/>
      <c r="BU83" s="168"/>
      <c r="BV83" s="168"/>
      <c r="BW83" s="169"/>
      <c r="BX83" s="182">
        <f>IF(CC83="","",VLOOKUP(CC83,result,2,FALSE))</f>
      </c>
      <c r="BY83" s="183"/>
      <c r="BZ83" s="183"/>
      <c r="CA83" s="183"/>
      <c r="CB83" s="184"/>
      <c r="CC83" s="188"/>
      <c r="CD83" s="189"/>
      <c r="CF83" s="3"/>
      <c r="CG83" s="21">
        <f>IF(BH83=G25,1,0)</f>
        <v>0</v>
      </c>
      <c r="CH83" s="21">
        <f>IF(BH83=G28,1,0)</f>
        <v>0</v>
      </c>
      <c r="CI83" s="21">
        <f>IF(BH83=G31,1,0)</f>
        <v>0</v>
      </c>
      <c r="CJ83" s="21">
        <f>IF(BH83=AS25,1,0)</f>
        <v>0</v>
      </c>
      <c r="CK83" s="21">
        <f>IF(BH83=AS28,1,0)</f>
        <v>0</v>
      </c>
      <c r="CL83" s="21">
        <f>IF(BH83=AS31,1,0)</f>
        <v>0</v>
      </c>
      <c r="CM83" s="21">
        <f>IF(BH83=AS34,1,0)</f>
        <v>0</v>
      </c>
      <c r="CN83" s="3"/>
      <c r="CO83" s="3"/>
      <c r="CP83" s="3"/>
      <c r="CQ83" s="3"/>
      <c r="CR83" s="3"/>
      <c r="CS83" s="3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</row>
    <row r="84" spans="2:153" ht="6" customHeight="1">
      <c r="B84" s="179"/>
      <c r="C84" s="180"/>
      <c r="D84" s="181"/>
      <c r="E84" s="179"/>
      <c r="F84" s="180"/>
      <c r="G84" s="181"/>
      <c r="H84" s="231"/>
      <c r="I84" s="232"/>
      <c r="J84" s="241"/>
      <c r="K84" s="231"/>
      <c r="L84" s="232"/>
      <c r="M84" s="241"/>
      <c r="N84" s="231"/>
      <c r="O84" s="232"/>
      <c r="P84" s="233"/>
      <c r="Q84" s="155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7"/>
      <c r="AI84" s="205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70"/>
      <c r="BI84" s="171"/>
      <c r="BJ84" s="171"/>
      <c r="BK84" s="171"/>
      <c r="BL84" s="171"/>
      <c r="BM84" s="171"/>
      <c r="BN84" s="171"/>
      <c r="BO84" s="171"/>
      <c r="BP84" s="171"/>
      <c r="BQ84" s="171"/>
      <c r="BR84" s="171"/>
      <c r="BS84" s="171"/>
      <c r="BT84" s="171"/>
      <c r="BU84" s="171"/>
      <c r="BV84" s="171"/>
      <c r="BW84" s="172"/>
      <c r="BX84" s="185"/>
      <c r="BY84" s="186"/>
      <c r="BZ84" s="186"/>
      <c r="CA84" s="186"/>
      <c r="CB84" s="187"/>
      <c r="CC84" s="188"/>
      <c r="CD84" s="189"/>
      <c r="CF84" s="3"/>
      <c r="CG84" s="24">
        <f>IF(CG85=G25,1,0)</f>
        <v>0</v>
      </c>
      <c r="CH84" s="24">
        <f>IF(CG85=G28,1,0)</f>
        <v>0</v>
      </c>
      <c r="CI84" s="24">
        <f>IF(CG85=G31,1,0)</f>
        <v>0</v>
      </c>
      <c r="CJ84" s="24">
        <f>IF(CG85=AS25,1,0)</f>
        <v>0</v>
      </c>
      <c r="CK84" s="24">
        <f>IF(CG85=AS28,1,0)</f>
        <v>0</v>
      </c>
      <c r="CL84" s="24">
        <f>IF(CG85=AS31,1,0)</f>
        <v>0</v>
      </c>
      <c r="CM84" s="24">
        <f>IF(CG85=AS34,1,0)</f>
        <v>0</v>
      </c>
      <c r="CN84" s="3"/>
      <c r="CO84" s="3"/>
      <c r="CP84" s="3"/>
      <c r="CQ84" s="3"/>
      <c r="CR84" s="3"/>
      <c r="CS84" s="3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</row>
    <row r="85" spans="1:153" ht="6" customHeight="1">
      <c r="A85" s="190" t="s">
        <v>54</v>
      </c>
      <c r="B85" s="192" t="s">
        <v>51</v>
      </c>
      <c r="C85" s="193"/>
      <c r="D85" s="194"/>
      <c r="E85" s="192" t="s">
        <v>50</v>
      </c>
      <c r="F85" s="193"/>
      <c r="G85" s="194"/>
      <c r="H85" s="231"/>
      <c r="I85" s="232"/>
      <c r="J85" s="241"/>
      <c r="K85" s="231"/>
      <c r="L85" s="232"/>
      <c r="M85" s="241"/>
      <c r="N85" s="231"/>
      <c r="O85" s="232"/>
      <c r="P85" s="233"/>
      <c r="Q85" s="198">
        <f>IF(E2=7,G3,IF(E2=6,G5,IF(E2=5,"",IF(E2=4,"",IF(E2=3,"","")))))</f>
      </c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200"/>
      <c r="AI85" s="205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70"/>
      <c r="BI85" s="171"/>
      <c r="BJ85" s="171"/>
      <c r="BK85" s="171"/>
      <c r="BL85" s="171"/>
      <c r="BM85" s="171"/>
      <c r="BN85" s="171"/>
      <c r="BO85" s="171"/>
      <c r="BP85" s="171"/>
      <c r="BQ85" s="171"/>
      <c r="BR85" s="171"/>
      <c r="BS85" s="171"/>
      <c r="BT85" s="171"/>
      <c r="BU85" s="171"/>
      <c r="BV85" s="171"/>
      <c r="BW85" s="172"/>
      <c r="BX85" s="185"/>
      <c r="BY85" s="186"/>
      <c r="BZ85" s="186"/>
      <c r="CA85" s="186"/>
      <c r="CB85" s="187"/>
      <c r="CC85" s="188"/>
      <c r="CD85" s="189"/>
      <c r="CF85" s="3"/>
      <c r="CG85" s="25" t="str">
        <f>IF(CC83=""," ",IF(LEFT(CC83,1)="3",Q85,Q83))</f>
        <v> </v>
      </c>
      <c r="CH85" s="26"/>
      <c r="CI85" s="26"/>
      <c r="CJ85" s="26"/>
      <c r="CK85" s="27"/>
      <c r="CL85" s="27"/>
      <c r="CM85" s="27"/>
      <c r="CN85" s="3"/>
      <c r="CO85" s="3"/>
      <c r="CP85" s="3"/>
      <c r="CQ85" s="3"/>
      <c r="CR85" s="3"/>
      <c r="CS85" s="3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</row>
    <row r="86" spans="1:153" ht="6" customHeight="1">
      <c r="A86" s="191"/>
      <c r="B86" s="195"/>
      <c r="C86" s="196"/>
      <c r="D86" s="197"/>
      <c r="E86" s="195"/>
      <c r="F86" s="196"/>
      <c r="G86" s="197"/>
      <c r="H86" s="234"/>
      <c r="I86" s="235"/>
      <c r="J86" s="242"/>
      <c r="K86" s="234"/>
      <c r="L86" s="235"/>
      <c r="M86" s="242"/>
      <c r="N86" s="234"/>
      <c r="O86" s="235"/>
      <c r="P86" s="236"/>
      <c r="Q86" s="201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3"/>
      <c r="AI86" s="211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173"/>
      <c r="BI86" s="174"/>
      <c r="BJ86" s="174"/>
      <c r="BK86" s="174"/>
      <c r="BL86" s="174"/>
      <c r="BM86" s="174"/>
      <c r="BN86" s="174"/>
      <c r="BO86" s="174"/>
      <c r="BP86" s="174"/>
      <c r="BQ86" s="174"/>
      <c r="BR86" s="174"/>
      <c r="BS86" s="174"/>
      <c r="BT86" s="174"/>
      <c r="BU86" s="174"/>
      <c r="BV86" s="174"/>
      <c r="BW86" s="175"/>
      <c r="BX86" s="185"/>
      <c r="BY86" s="186"/>
      <c r="BZ86" s="186"/>
      <c r="CA86" s="186"/>
      <c r="CB86" s="187"/>
      <c r="CC86" s="188"/>
      <c r="CD86" s="189"/>
      <c r="CF86" s="3"/>
      <c r="CG86" s="27"/>
      <c r="CH86" s="27"/>
      <c r="CI86" s="27"/>
      <c r="CJ86" s="27"/>
      <c r="CK86" s="27"/>
      <c r="CL86" s="27"/>
      <c r="CM86" s="27"/>
      <c r="CN86" s="3"/>
      <c r="CO86" s="3"/>
      <c r="CP86" s="3"/>
      <c r="CQ86" s="3"/>
      <c r="CR86" s="3"/>
      <c r="CS86" s="3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</row>
    <row r="87" spans="2:153" ht="6" customHeight="1">
      <c r="B87" s="179" t="s">
        <v>21</v>
      </c>
      <c r="C87" s="180"/>
      <c r="D87" s="181"/>
      <c r="E87" s="179" t="s">
        <v>32</v>
      </c>
      <c r="F87" s="180"/>
      <c r="G87" s="181"/>
      <c r="H87" s="237"/>
      <c r="I87" s="238"/>
      <c r="J87" s="243"/>
      <c r="K87" s="237"/>
      <c r="L87" s="238"/>
      <c r="M87" s="243"/>
      <c r="N87" s="237"/>
      <c r="O87" s="238"/>
      <c r="P87" s="239"/>
      <c r="Q87" s="155">
        <f>IF(E2=7,G5,IF(E2=6,G3,IF(E2=5,"",IF(E2=4,"",IF(E2=3,"","")))))</f>
      </c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7"/>
      <c r="AI87" s="209" t="s">
        <v>2</v>
      </c>
      <c r="AJ87" s="210"/>
      <c r="AK87" s="210"/>
      <c r="AL87" s="210"/>
      <c r="AM87" s="210"/>
      <c r="AN87" s="210" t="s">
        <v>2</v>
      </c>
      <c r="AO87" s="210"/>
      <c r="AP87" s="210"/>
      <c r="AQ87" s="210"/>
      <c r="AR87" s="210"/>
      <c r="AS87" s="210" t="s">
        <v>2</v>
      </c>
      <c r="AT87" s="210"/>
      <c r="AU87" s="210"/>
      <c r="AV87" s="210"/>
      <c r="AW87" s="210"/>
      <c r="AX87" s="210" t="s">
        <v>2</v>
      </c>
      <c r="AY87" s="210"/>
      <c r="AZ87" s="210"/>
      <c r="BA87" s="210"/>
      <c r="BB87" s="210"/>
      <c r="BC87" s="210" t="s">
        <v>2</v>
      </c>
      <c r="BD87" s="210"/>
      <c r="BE87" s="210"/>
      <c r="BF87" s="210"/>
      <c r="BG87" s="210"/>
      <c r="BH87" s="213" t="str">
        <f>IF(CC87=""," ",IF(LEFT(CC87,1)="3",Q87,Q89))</f>
        <v> </v>
      </c>
      <c r="BI87" s="214"/>
      <c r="BJ87" s="214"/>
      <c r="BK87" s="214"/>
      <c r="BL87" s="214"/>
      <c r="BM87" s="214"/>
      <c r="BN87" s="214"/>
      <c r="BO87" s="214"/>
      <c r="BP87" s="214"/>
      <c r="BQ87" s="214"/>
      <c r="BR87" s="214"/>
      <c r="BS87" s="214"/>
      <c r="BT87" s="214"/>
      <c r="BU87" s="214"/>
      <c r="BV87" s="214"/>
      <c r="BW87" s="215"/>
      <c r="BX87" s="244">
        <f>IF(CC87="","",VLOOKUP(CC87,result,2,FALSE))</f>
      </c>
      <c r="BY87" s="217"/>
      <c r="BZ87" s="217"/>
      <c r="CA87" s="217"/>
      <c r="CB87" s="218"/>
      <c r="CC87" s="188"/>
      <c r="CD87" s="189"/>
      <c r="CF87" s="3"/>
      <c r="CG87" s="21">
        <f>IF(BH87=G25,1,0)</f>
        <v>0</v>
      </c>
      <c r="CH87" s="21">
        <f>IF(BH87=G28,1,0)</f>
        <v>0</v>
      </c>
      <c r="CI87" s="21">
        <f>IF(BH87=G31,1,0)</f>
        <v>0</v>
      </c>
      <c r="CJ87" s="21">
        <f>IF(BH87=AS25,1,0)</f>
        <v>0</v>
      </c>
      <c r="CK87" s="21">
        <f>IF(BH87=AS28,1,0)</f>
        <v>0</v>
      </c>
      <c r="CL87" s="21">
        <f>IF(BH87=AS31,1,0)</f>
        <v>0</v>
      </c>
      <c r="CM87" s="21">
        <f>IF(BH87=AS34,1,0)</f>
        <v>0</v>
      </c>
      <c r="CN87" s="3"/>
      <c r="CO87" s="3"/>
      <c r="CP87" s="3"/>
      <c r="CQ87" s="3"/>
      <c r="CR87" s="3"/>
      <c r="CS87" s="3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</row>
    <row r="88" spans="2:153" ht="6" customHeight="1">
      <c r="B88" s="179"/>
      <c r="C88" s="180"/>
      <c r="D88" s="181"/>
      <c r="E88" s="179"/>
      <c r="F88" s="180"/>
      <c r="G88" s="181"/>
      <c r="H88" s="231"/>
      <c r="I88" s="232"/>
      <c r="J88" s="241"/>
      <c r="K88" s="231"/>
      <c r="L88" s="232"/>
      <c r="M88" s="241"/>
      <c r="N88" s="231"/>
      <c r="O88" s="232"/>
      <c r="P88" s="233"/>
      <c r="Q88" s="155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7"/>
      <c r="AI88" s="205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70"/>
      <c r="BI88" s="171"/>
      <c r="BJ88" s="171"/>
      <c r="BK88" s="171"/>
      <c r="BL88" s="171"/>
      <c r="BM88" s="171"/>
      <c r="BN88" s="171"/>
      <c r="BO88" s="171"/>
      <c r="BP88" s="171"/>
      <c r="BQ88" s="171"/>
      <c r="BR88" s="171"/>
      <c r="BS88" s="171"/>
      <c r="BT88" s="171"/>
      <c r="BU88" s="171"/>
      <c r="BV88" s="171"/>
      <c r="BW88" s="172"/>
      <c r="BX88" s="185"/>
      <c r="BY88" s="186"/>
      <c r="BZ88" s="186"/>
      <c r="CA88" s="186"/>
      <c r="CB88" s="187"/>
      <c r="CC88" s="188"/>
      <c r="CD88" s="189"/>
      <c r="CF88" s="3"/>
      <c r="CG88" s="24">
        <f>IF(CG89=G25,1,0)</f>
        <v>0</v>
      </c>
      <c r="CH88" s="24">
        <f>IF(CG89=G28,1,0)</f>
        <v>0</v>
      </c>
      <c r="CI88" s="24">
        <f>IF(CG89=G31,1,0)</f>
        <v>0</v>
      </c>
      <c r="CJ88" s="24">
        <f>IF(CG89=AS25,1,0)</f>
        <v>0</v>
      </c>
      <c r="CK88" s="24">
        <f>IF(CG89=AS28,1,0)</f>
        <v>0</v>
      </c>
      <c r="CL88" s="24">
        <f>IF(CG89=AS31,1,0)</f>
        <v>0</v>
      </c>
      <c r="CM88" s="24">
        <f>IF(CG89=AS34,1,0)</f>
        <v>0</v>
      </c>
      <c r="CN88" s="3"/>
      <c r="CO88" s="3"/>
      <c r="CP88" s="3"/>
      <c r="CQ88" s="3"/>
      <c r="CR88" s="3"/>
      <c r="CS88" s="3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</row>
    <row r="89" spans="1:153" s="28" customFormat="1" ht="6" customHeight="1">
      <c r="A89" s="190" t="s">
        <v>54</v>
      </c>
      <c r="B89" s="192" t="s">
        <v>46</v>
      </c>
      <c r="C89" s="193"/>
      <c r="D89" s="194"/>
      <c r="E89" s="192" t="s">
        <v>49</v>
      </c>
      <c r="F89" s="193"/>
      <c r="G89" s="194"/>
      <c r="H89" s="231"/>
      <c r="I89" s="232"/>
      <c r="J89" s="241"/>
      <c r="K89" s="231"/>
      <c r="L89" s="232"/>
      <c r="M89" s="241"/>
      <c r="N89" s="231"/>
      <c r="O89" s="232"/>
      <c r="P89" s="233"/>
      <c r="Q89" s="198">
        <f>IF(E2=7,G7,IF(E2=6,G7,IF(E2=5,"",IF(E2=4,"",IF(E2=3,"","")))))</f>
      </c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200"/>
      <c r="AI89" s="205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70"/>
      <c r="BI89" s="171"/>
      <c r="BJ89" s="171"/>
      <c r="BK89" s="171"/>
      <c r="BL89" s="171"/>
      <c r="BM89" s="171"/>
      <c r="BN89" s="171"/>
      <c r="BO89" s="171"/>
      <c r="BP89" s="171"/>
      <c r="BQ89" s="171"/>
      <c r="BR89" s="171"/>
      <c r="BS89" s="171"/>
      <c r="BT89" s="171"/>
      <c r="BU89" s="171"/>
      <c r="BV89" s="171"/>
      <c r="BW89" s="172"/>
      <c r="BX89" s="185"/>
      <c r="BY89" s="186"/>
      <c r="BZ89" s="186"/>
      <c r="CA89" s="186"/>
      <c r="CB89" s="187"/>
      <c r="CC89" s="188"/>
      <c r="CD89" s="189"/>
      <c r="CE89" s="14"/>
      <c r="CF89" s="3"/>
      <c r="CG89" s="25" t="str">
        <f>IF(CC87=""," ",IF(LEFT(CC87,1)="3",Q89,Q87))</f>
        <v> </v>
      </c>
      <c r="CH89" s="26"/>
      <c r="CI89" s="26"/>
      <c r="CJ89" s="26"/>
      <c r="CK89" s="27"/>
      <c r="CL89" s="27"/>
      <c r="CM89" s="27"/>
      <c r="CN89" s="3"/>
      <c r="CO89" s="3"/>
      <c r="CP89" s="3"/>
      <c r="CQ89" s="3"/>
      <c r="CR89" s="3"/>
      <c r="CS89" s="3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</row>
    <row r="90" spans="1:153" ht="6" customHeight="1">
      <c r="A90" s="191"/>
      <c r="B90" s="195"/>
      <c r="C90" s="196"/>
      <c r="D90" s="197"/>
      <c r="E90" s="195"/>
      <c r="F90" s="196"/>
      <c r="G90" s="197"/>
      <c r="H90" s="234"/>
      <c r="I90" s="235"/>
      <c r="J90" s="242"/>
      <c r="K90" s="234"/>
      <c r="L90" s="235"/>
      <c r="M90" s="242"/>
      <c r="N90" s="234"/>
      <c r="O90" s="235"/>
      <c r="P90" s="236"/>
      <c r="Q90" s="201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203"/>
      <c r="AI90" s="211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173"/>
      <c r="BI90" s="174"/>
      <c r="BJ90" s="174"/>
      <c r="BK90" s="174"/>
      <c r="BL90" s="174"/>
      <c r="BM90" s="174"/>
      <c r="BN90" s="174"/>
      <c r="BO90" s="174"/>
      <c r="BP90" s="174"/>
      <c r="BQ90" s="174"/>
      <c r="BR90" s="174"/>
      <c r="BS90" s="174"/>
      <c r="BT90" s="174"/>
      <c r="BU90" s="174"/>
      <c r="BV90" s="174"/>
      <c r="BW90" s="175"/>
      <c r="BX90" s="219"/>
      <c r="BY90" s="220"/>
      <c r="BZ90" s="220"/>
      <c r="CA90" s="220"/>
      <c r="CB90" s="221"/>
      <c r="CC90" s="188"/>
      <c r="CD90" s="189"/>
      <c r="CF90" s="3"/>
      <c r="CG90" s="27"/>
      <c r="CH90" s="27"/>
      <c r="CI90" s="27"/>
      <c r="CJ90" s="27"/>
      <c r="CK90" s="27"/>
      <c r="CL90" s="27"/>
      <c r="CM90" s="27"/>
      <c r="CN90" s="3"/>
      <c r="CO90" s="3"/>
      <c r="CP90" s="3"/>
      <c r="CQ90" s="3"/>
      <c r="CR90" s="3"/>
      <c r="CS90" s="3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</row>
    <row r="91" spans="2:153" ht="6" customHeight="1">
      <c r="B91" s="179" t="s">
        <v>89</v>
      </c>
      <c r="C91" s="180"/>
      <c r="D91" s="181"/>
      <c r="E91" s="179" t="s">
        <v>35</v>
      </c>
      <c r="F91" s="180"/>
      <c r="G91" s="181"/>
      <c r="H91" s="237"/>
      <c r="I91" s="238"/>
      <c r="J91" s="243"/>
      <c r="K91" s="237"/>
      <c r="L91" s="238"/>
      <c r="M91" s="243"/>
      <c r="N91" s="237"/>
      <c r="O91" s="238"/>
      <c r="P91" s="239"/>
      <c r="Q91" s="155">
        <f>IF(E2=7,G6,IF(E2=6,G5,IF(E2=5,"",IF(E2=4,"",IF(E2=3,"","")))))</f>
      </c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7"/>
      <c r="AI91" s="209" t="s">
        <v>2</v>
      </c>
      <c r="AJ91" s="210"/>
      <c r="AK91" s="210"/>
      <c r="AL91" s="210"/>
      <c r="AM91" s="210"/>
      <c r="AN91" s="210" t="s">
        <v>2</v>
      </c>
      <c r="AO91" s="210"/>
      <c r="AP91" s="210"/>
      <c r="AQ91" s="210"/>
      <c r="AR91" s="210"/>
      <c r="AS91" s="210" t="s">
        <v>2</v>
      </c>
      <c r="AT91" s="210"/>
      <c r="AU91" s="210"/>
      <c r="AV91" s="210"/>
      <c r="AW91" s="210"/>
      <c r="AX91" s="210" t="s">
        <v>2</v>
      </c>
      <c r="AY91" s="210"/>
      <c r="AZ91" s="210"/>
      <c r="BA91" s="210"/>
      <c r="BB91" s="210"/>
      <c r="BC91" s="210" t="s">
        <v>2</v>
      </c>
      <c r="BD91" s="210"/>
      <c r="BE91" s="210"/>
      <c r="BF91" s="210"/>
      <c r="BG91" s="210"/>
      <c r="BH91" s="213" t="str">
        <f>IF(CC91=""," ",IF(LEFT(CC91,1)="3",Q91,Q93))</f>
        <v> </v>
      </c>
      <c r="BI91" s="214"/>
      <c r="BJ91" s="214"/>
      <c r="BK91" s="214"/>
      <c r="BL91" s="214"/>
      <c r="BM91" s="214"/>
      <c r="BN91" s="214"/>
      <c r="BO91" s="214"/>
      <c r="BP91" s="214"/>
      <c r="BQ91" s="214"/>
      <c r="BR91" s="214"/>
      <c r="BS91" s="214"/>
      <c r="BT91" s="214"/>
      <c r="BU91" s="214"/>
      <c r="BV91" s="214"/>
      <c r="BW91" s="215"/>
      <c r="BX91" s="244">
        <f>IF(CC91="","",VLOOKUP(CC91,result,2,FALSE))</f>
      </c>
      <c r="BY91" s="217"/>
      <c r="BZ91" s="217"/>
      <c r="CA91" s="217"/>
      <c r="CB91" s="218"/>
      <c r="CC91" s="188"/>
      <c r="CD91" s="189"/>
      <c r="CF91" s="3"/>
      <c r="CG91" s="21">
        <f>IF(BH91=G25,1,0)</f>
        <v>0</v>
      </c>
      <c r="CH91" s="21">
        <f>IF(BH91=G28,1,0)</f>
        <v>0</v>
      </c>
      <c r="CI91" s="21">
        <f>IF(BH91=G31,1,0)</f>
        <v>0</v>
      </c>
      <c r="CJ91" s="21">
        <f>IF(BH91=AS25,1,0)</f>
        <v>0</v>
      </c>
      <c r="CK91" s="21">
        <f>IF(BH91=AS28,1,0)</f>
        <v>0</v>
      </c>
      <c r="CL91" s="21">
        <f>IF(BH91=AS31,1,0)</f>
        <v>0</v>
      </c>
      <c r="CM91" s="21">
        <f>IF(BH91=AS34,1,0)</f>
        <v>0</v>
      </c>
      <c r="CN91" s="3"/>
      <c r="CO91" s="3"/>
      <c r="CP91" s="3"/>
      <c r="CQ91" s="3"/>
      <c r="CR91" s="3"/>
      <c r="CS91" s="3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</row>
    <row r="92" spans="2:153" ht="6" customHeight="1">
      <c r="B92" s="179"/>
      <c r="C92" s="180"/>
      <c r="D92" s="181"/>
      <c r="E92" s="179"/>
      <c r="F92" s="180"/>
      <c r="G92" s="181"/>
      <c r="H92" s="231"/>
      <c r="I92" s="232"/>
      <c r="J92" s="241"/>
      <c r="K92" s="231"/>
      <c r="L92" s="232"/>
      <c r="M92" s="241"/>
      <c r="N92" s="231"/>
      <c r="O92" s="232"/>
      <c r="P92" s="233"/>
      <c r="Q92" s="155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7"/>
      <c r="AI92" s="205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70"/>
      <c r="BI92" s="171"/>
      <c r="BJ92" s="171"/>
      <c r="BK92" s="171"/>
      <c r="BL92" s="171"/>
      <c r="BM92" s="171"/>
      <c r="BN92" s="171"/>
      <c r="BO92" s="171"/>
      <c r="BP92" s="171"/>
      <c r="BQ92" s="171"/>
      <c r="BR92" s="171"/>
      <c r="BS92" s="171"/>
      <c r="BT92" s="171"/>
      <c r="BU92" s="171"/>
      <c r="BV92" s="171"/>
      <c r="BW92" s="172"/>
      <c r="BX92" s="185"/>
      <c r="BY92" s="186"/>
      <c r="BZ92" s="186"/>
      <c r="CA92" s="186"/>
      <c r="CB92" s="187"/>
      <c r="CC92" s="188"/>
      <c r="CD92" s="189"/>
      <c r="CF92" s="3"/>
      <c r="CG92" s="24">
        <f>IF(CG93=G25,1,0)</f>
        <v>0</v>
      </c>
      <c r="CH92" s="24">
        <f>IF(CG93=G28,1,0)</f>
        <v>0</v>
      </c>
      <c r="CI92" s="24">
        <f>IF(CG93=G31,1,0)</f>
        <v>0</v>
      </c>
      <c r="CJ92" s="24">
        <f>IF(CG93=AS25,1,0)</f>
        <v>0</v>
      </c>
      <c r="CK92" s="24">
        <f>IF(CG93=AS28,1,0)</f>
        <v>0</v>
      </c>
      <c r="CL92" s="24">
        <f>IF(CG93=AS31,1,0)</f>
        <v>0</v>
      </c>
      <c r="CM92" s="24">
        <f>IF(CG93=AS34,1,0)</f>
        <v>0</v>
      </c>
      <c r="CN92" s="3"/>
      <c r="CO92" s="3"/>
      <c r="CP92" s="3"/>
      <c r="CQ92" s="3"/>
      <c r="CR92" s="3"/>
      <c r="CS92" s="3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</row>
    <row r="93" spans="1:153" ht="6" customHeight="1">
      <c r="A93" s="190" t="s">
        <v>54</v>
      </c>
      <c r="B93" s="192" t="s">
        <v>95</v>
      </c>
      <c r="C93" s="193"/>
      <c r="D93" s="194"/>
      <c r="E93" s="192" t="s">
        <v>48</v>
      </c>
      <c r="F93" s="193"/>
      <c r="G93" s="194"/>
      <c r="H93" s="231"/>
      <c r="I93" s="232"/>
      <c r="J93" s="241"/>
      <c r="K93" s="231"/>
      <c r="L93" s="232"/>
      <c r="M93" s="241"/>
      <c r="N93" s="231"/>
      <c r="O93" s="232"/>
      <c r="P93" s="233"/>
      <c r="Q93" s="198">
        <f>IF(E2=7,G3,IF(E2=6,G8,IF(E2=5,"",IF(E2=4,"",IF(E2=3,"","")))))</f>
      </c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200"/>
      <c r="AI93" s="205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70"/>
      <c r="BI93" s="171"/>
      <c r="BJ93" s="171"/>
      <c r="BK93" s="171"/>
      <c r="BL93" s="171"/>
      <c r="BM93" s="171"/>
      <c r="BN93" s="171"/>
      <c r="BO93" s="171"/>
      <c r="BP93" s="171"/>
      <c r="BQ93" s="171"/>
      <c r="BR93" s="171"/>
      <c r="BS93" s="171"/>
      <c r="BT93" s="171"/>
      <c r="BU93" s="171"/>
      <c r="BV93" s="171"/>
      <c r="BW93" s="172"/>
      <c r="BX93" s="185"/>
      <c r="BY93" s="186"/>
      <c r="BZ93" s="186"/>
      <c r="CA93" s="186"/>
      <c r="CB93" s="187"/>
      <c r="CC93" s="188"/>
      <c r="CD93" s="189"/>
      <c r="CF93" s="3"/>
      <c r="CG93" s="25" t="str">
        <f>IF(CC91=""," ",IF(LEFT(CC91,1)="3",Q93,Q91))</f>
        <v> </v>
      </c>
      <c r="CH93" s="26"/>
      <c r="CI93" s="26"/>
      <c r="CJ93" s="26"/>
      <c r="CK93" s="27"/>
      <c r="CL93" s="27"/>
      <c r="CM93" s="27"/>
      <c r="CN93" s="3"/>
      <c r="CO93" s="3"/>
      <c r="CP93" s="3"/>
      <c r="CQ93" s="3"/>
      <c r="CR93" s="3"/>
      <c r="CS93" s="3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</row>
    <row r="94" spans="1:153" ht="6" customHeight="1">
      <c r="A94" s="191"/>
      <c r="B94" s="195"/>
      <c r="C94" s="196"/>
      <c r="D94" s="197"/>
      <c r="E94" s="195"/>
      <c r="F94" s="196"/>
      <c r="G94" s="197"/>
      <c r="H94" s="234"/>
      <c r="I94" s="235"/>
      <c r="J94" s="242"/>
      <c r="K94" s="234"/>
      <c r="L94" s="235"/>
      <c r="M94" s="242"/>
      <c r="N94" s="234"/>
      <c r="O94" s="235"/>
      <c r="P94" s="236"/>
      <c r="Q94" s="201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202"/>
      <c r="AF94" s="202"/>
      <c r="AG94" s="202"/>
      <c r="AH94" s="203"/>
      <c r="AI94" s="211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173"/>
      <c r="BI94" s="174"/>
      <c r="BJ94" s="174"/>
      <c r="BK94" s="174"/>
      <c r="BL94" s="174"/>
      <c r="BM94" s="174"/>
      <c r="BN94" s="174"/>
      <c r="BO94" s="174"/>
      <c r="BP94" s="174"/>
      <c r="BQ94" s="174"/>
      <c r="BR94" s="174"/>
      <c r="BS94" s="174"/>
      <c r="BT94" s="174"/>
      <c r="BU94" s="174"/>
      <c r="BV94" s="174"/>
      <c r="BW94" s="175"/>
      <c r="BX94" s="219"/>
      <c r="BY94" s="220"/>
      <c r="BZ94" s="220"/>
      <c r="CA94" s="220"/>
      <c r="CB94" s="221"/>
      <c r="CC94" s="188"/>
      <c r="CD94" s="189"/>
      <c r="CF94" s="3"/>
      <c r="CG94" s="27"/>
      <c r="CH94" s="27"/>
      <c r="CI94" s="27"/>
      <c r="CJ94" s="27"/>
      <c r="CK94" s="27"/>
      <c r="CL94" s="27"/>
      <c r="CM94" s="27"/>
      <c r="CN94" s="3"/>
      <c r="CO94" s="3"/>
      <c r="CP94" s="3"/>
      <c r="CQ94" s="3"/>
      <c r="CR94" s="3"/>
      <c r="CS94" s="3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</row>
    <row r="95" spans="2:153" ht="6" customHeight="1">
      <c r="B95" s="179" t="s">
        <v>90</v>
      </c>
      <c r="C95" s="180"/>
      <c r="D95" s="181"/>
      <c r="E95" s="179" t="s">
        <v>26</v>
      </c>
      <c r="F95" s="180"/>
      <c r="G95" s="181"/>
      <c r="H95" s="237"/>
      <c r="I95" s="238"/>
      <c r="J95" s="243"/>
      <c r="K95" s="237"/>
      <c r="L95" s="238"/>
      <c r="M95" s="243"/>
      <c r="N95" s="237"/>
      <c r="O95" s="238"/>
      <c r="P95" s="239"/>
      <c r="Q95" s="155">
        <f>IF(E2=7,G4,IF(E2=6,G6,IF(E2=5,"",IF(E2=4,"",IF(E2=3,"","")))))</f>
      </c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7"/>
      <c r="AI95" s="209" t="s">
        <v>2</v>
      </c>
      <c r="AJ95" s="210"/>
      <c r="AK95" s="210"/>
      <c r="AL95" s="210"/>
      <c r="AM95" s="210"/>
      <c r="AN95" s="210" t="s">
        <v>2</v>
      </c>
      <c r="AO95" s="210"/>
      <c r="AP95" s="210"/>
      <c r="AQ95" s="210"/>
      <c r="AR95" s="210"/>
      <c r="AS95" s="210" t="s">
        <v>2</v>
      </c>
      <c r="AT95" s="210"/>
      <c r="AU95" s="210"/>
      <c r="AV95" s="210"/>
      <c r="AW95" s="210"/>
      <c r="AX95" s="210" t="s">
        <v>2</v>
      </c>
      <c r="AY95" s="210"/>
      <c r="AZ95" s="210"/>
      <c r="BA95" s="210"/>
      <c r="BB95" s="210"/>
      <c r="BC95" s="210" t="s">
        <v>2</v>
      </c>
      <c r="BD95" s="210"/>
      <c r="BE95" s="210"/>
      <c r="BF95" s="210"/>
      <c r="BG95" s="210"/>
      <c r="BH95" s="213" t="str">
        <f>IF(CC95=""," ",IF(LEFT(CC95,1)="3",Q95,Q97))</f>
        <v> </v>
      </c>
      <c r="BI95" s="214"/>
      <c r="BJ95" s="214"/>
      <c r="BK95" s="214"/>
      <c r="BL95" s="214"/>
      <c r="BM95" s="214"/>
      <c r="BN95" s="214"/>
      <c r="BO95" s="214"/>
      <c r="BP95" s="214"/>
      <c r="BQ95" s="214"/>
      <c r="BR95" s="214"/>
      <c r="BS95" s="214"/>
      <c r="BT95" s="214"/>
      <c r="BU95" s="214"/>
      <c r="BV95" s="214"/>
      <c r="BW95" s="215"/>
      <c r="BX95" s="244">
        <f>IF(CC95="","",VLOOKUP(CC95,result,2,FALSE))</f>
      </c>
      <c r="BY95" s="217"/>
      <c r="BZ95" s="217"/>
      <c r="CA95" s="217"/>
      <c r="CB95" s="218"/>
      <c r="CC95" s="188"/>
      <c r="CD95" s="189"/>
      <c r="CF95" s="3"/>
      <c r="CG95" s="21">
        <f>IF(BH95=G25,1,0)</f>
        <v>0</v>
      </c>
      <c r="CH95" s="21">
        <f>IF(BH95=G28,1,0)</f>
        <v>0</v>
      </c>
      <c r="CI95" s="21">
        <f>IF(BH95=G31,1,0)</f>
        <v>0</v>
      </c>
      <c r="CJ95" s="21">
        <f>IF(BH95=AS25,1,0)</f>
        <v>0</v>
      </c>
      <c r="CK95" s="21">
        <f>IF(BH95=AS28,1,0)</f>
        <v>0</v>
      </c>
      <c r="CL95" s="21">
        <f>IF(BH95=AS31,1,0)</f>
        <v>0</v>
      </c>
      <c r="CM95" s="21">
        <f>IF(BH95=AS34,1,0)</f>
        <v>0</v>
      </c>
      <c r="CN95" s="3"/>
      <c r="CO95" s="3"/>
      <c r="CP95" s="3"/>
      <c r="CQ95" s="3"/>
      <c r="CR95" s="3"/>
      <c r="CS95" s="3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</row>
    <row r="96" spans="2:153" ht="6" customHeight="1">
      <c r="B96" s="179"/>
      <c r="C96" s="180"/>
      <c r="D96" s="181"/>
      <c r="E96" s="179"/>
      <c r="F96" s="180"/>
      <c r="G96" s="181"/>
      <c r="H96" s="231"/>
      <c r="I96" s="232"/>
      <c r="J96" s="241"/>
      <c r="K96" s="231"/>
      <c r="L96" s="232"/>
      <c r="M96" s="241"/>
      <c r="N96" s="231"/>
      <c r="O96" s="232"/>
      <c r="P96" s="233"/>
      <c r="Q96" s="155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7"/>
      <c r="AI96" s="205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70"/>
      <c r="BI96" s="171"/>
      <c r="BJ96" s="171"/>
      <c r="BK96" s="171"/>
      <c r="BL96" s="171"/>
      <c r="BM96" s="171"/>
      <c r="BN96" s="171"/>
      <c r="BO96" s="171"/>
      <c r="BP96" s="171"/>
      <c r="BQ96" s="171"/>
      <c r="BR96" s="171"/>
      <c r="BS96" s="171"/>
      <c r="BT96" s="171"/>
      <c r="BU96" s="171"/>
      <c r="BV96" s="171"/>
      <c r="BW96" s="172"/>
      <c r="BX96" s="185"/>
      <c r="BY96" s="186"/>
      <c r="BZ96" s="186"/>
      <c r="CA96" s="186"/>
      <c r="CB96" s="187"/>
      <c r="CC96" s="188"/>
      <c r="CD96" s="189"/>
      <c r="CF96" s="3"/>
      <c r="CG96" s="24">
        <f>IF(CG97=G25,1,0)</f>
        <v>0</v>
      </c>
      <c r="CH96" s="24">
        <f>IF(CG97=G28,1,0)</f>
        <v>0</v>
      </c>
      <c r="CI96" s="24">
        <f>IF(CG97=G31,1,0)</f>
        <v>0</v>
      </c>
      <c r="CJ96" s="24">
        <f>IF(CG97=AS25,1,0)</f>
        <v>0</v>
      </c>
      <c r="CK96" s="24">
        <f>IF(CG97=AS28,1,0)</f>
        <v>0</v>
      </c>
      <c r="CL96" s="24">
        <f>IF(CG97=AS31,1,0)</f>
        <v>0</v>
      </c>
      <c r="CM96" s="24">
        <f>IF(CG97=AS34,1,0)</f>
        <v>0</v>
      </c>
      <c r="CN96" s="3"/>
      <c r="CO96" s="3"/>
      <c r="CP96" s="3"/>
      <c r="CQ96" s="3"/>
      <c r="CR96" s="3"/>
      <c r="CS96" s="3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</row>
    <row r="97" spans="1:153" ht="6" customHeight="1">
      <c r="A97" s="190" t="s">
        <v>54</v>
      </c>
      <c r="B97" s="192" t="s">
        <v>48</v>
      </c>
      <c r="C97" s="193"/>
      <c r="D97" s="194"/>
      <c r="E97" s="192" t="s">
        <v>51</v>
      </c>
      <c r="F97" s="193"/>
      <c r="G97" s="194"/>
      <c r="H97" s="231"/>
      <c r="I97" s="232"/>
      <c r="J97" s="241"/>
      <c r="K97" s="231"/>
      <c r="L97" s="232"/>
      <c r="M97" s="241"/>
      <c r="N97" s="231"/>
      <c r="O97" s="232"/>
      <c r="P97" s="233"/>
      <c r="Q97" s="198">
        <f>IF(E2=7,G9,IF(E2=6,G7,IF(E2=5,"",IF(E2=4,"",IF(E2=3,"","")))))</f>
      </c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200"/>
      <c r="AI97" s="205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70"/>
      <c r="BI97" s="171"/>
      <c r="BJ97" s="171"/>
      <c r="BK97" s="171"/>
      <c r="BL97" s="171"/>
      <c r="BM97" s="171"/>
      <c r="BN97" s="171"/>
      <c r="BO97" s="171"/>
      <c r="BP97" s="171"/>
      <c r="BQ97" s="171"/>
      <c r="BR97" s="171"/>
      <c r="BS97" s="171"/>
      <c r="BT97" s="171"/>
      <c r="BU97" s="171"/>
      <c r="BV97" s="171"/>
      <c r="BW97" s="172"/>
      <c r="BX97" s="185"/>
      <c r="BY97" s="186"/>
      <c r="BZ97" s="186"/>
      <c r="CA97" s="186"/>
      <c r="CB97" s="187"/>
      <c r="CC97" s="188"/>
      <c r="CD97" s="189"/>
      <c r="CF97" s="3"/>
      <c r="CG97" s="25" t="str">
        <f>IF(CC95=""," ",IF(LEFT(CC95,1)="3",Q97,Q95))</f>
        <v> </v>
      </c>
      <c r="CH97" s="26"/>
      <c r="CI97" s="26"/>
      <c r="CJ97" s="26"/>
      <c r="CK97" s="27"/>
      <c r="CL97" s="27"/>
      <c r="CM97" s="27"/>
      <c r="CN97" s="3"/>
      <c r="CO97" s="3"/>
      <c r="CP97" s="3"/>
      <c r="CQ97" s="3"/>
      <c r="CR97" s="3"/>
      <c r="CS97" s="3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</row>
    <row r="98" spans="1:153" ht="6" customHeight="1">
      <c r="A98" s="191"/>
      <c r="B98" s="195"/>
      <c r="C98" s="196"/>
      <c r="D98" s="197"/>
      <c r="E98" s="195"/>
      <c r="F98" s="196"/>
      <c r="G98" s="197"/>
      <c r="H98" s="234"/>
      <c r="I98" s="235"/>
      <c r="J98" s="242"/>
      <c r="K98" s="234"/>
      <c r="L98" s="235"/>
      <c r="M98" s="242"/>
      <c r="N98" s="234"/>
      <c r="O98" s="235"/>
      <c r="P98" s="236"/>
      <c r="Q98" s="201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2"/>
      <c r="AH98" s="203"/>
      <c r="AI98" s="205"/>
      <c r="AJ98" s="166"/>
      <c r="AK98" s="166"/>
      <c r="AL98" s="166"/>
      <c r="AM98" s="166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173"/>
      <c r="BI98" s="174"/>
      <c r="BJ98" s="174"/>
      <c r="BK98" s="174"/>
      <c r="BL98" s="174"/>
      <c r="BM98" s="174"/>
      <c r="BN98" s="174"/>
      <c r="BO98" s="174"/>
      <c r="BP98" s="174"/>
      <c r="BQ98" s="174"/>
      <c r="BR98" s="174"/>
      <c r="BS98" s="174"/>
      <c r="BT98" s="174"/>
      <c r="BU98" s="174"/>
      <c r="BV98" s="174"/>
      <c r="BW98" s="175"/>
      <c r="BX98" s="219"/>
      <c r="BY98" s="220"/>
      <c r="BZ98" s="220"/>
      <c r="CA98" s="220"/>
      <c r="CB98" s="221"/>
      <c r="CC98" s="188"/>
      <c r="CD98" s="189"/>
      <c r="CF98" s="3"/>
      <c r="CG98" s="27"/>
      <c r="CH98" s="27"/>
      <c r="CI98" s="27"/>
      <c r="CJ98" s="27"/>
      <c r="CK98" s="27"/>
      <c r="CL98" s="27"/>
      <c r="CM98" s="27"/>
      <c r="CN98" s="3"/>
      <c r="CO98" s="3"/>
      <c r="CP98" s="3"/>
      <c r="CQ98" s="3"/>
      <c r="CR98" s="3"/>
      <c r="CS98" s="3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</row>
    <row r="99" spans="2:153" ht="6" customHeight="1">
      <c r="B99" s="179" t="s">
        <v>91</v>
      </c>
      <c r="C99" s="180"/>
      <c r="D99" s="181"/>
      <c r="E99" s="179" t="s">
        <v>28</v>
      </c>
      <c r="F99" s="180"/>
      <c r="G99" s="181"/>
      <c r="H99" s="237"/>
      <c r="I99" s="238"/>
      <c r="J99" s="243"/>
      <c r="K99" s="237"/>
      <c r="L99" s="238"/>
      <c r="M99" s="243"/>
      <c r="N99" s="237"/>
      <c r="O99" s="238"/>
      <c r="P99" s="239"/>
      <c r="Q99" s="155">
        <f>IF(E2=7,G8,IF(E2=6,G3,IF(E2=5,"",IF(E2=4,"",IF(E2=3,"","")))))</f>
      </c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7"/>
      <c r="AI99" s="209" t="s">
        <v>2</v>
      </c>
      <c r="AJ99" s="210"/>
      <c r="AK99" s="210"/>
      <c r="AL99" s="210"/>
      <c r="AM99" s="210"/>
      <c r="AN99" s="166" t="s">
        <v>2</v>
      </c>
      <c r="AO99" s="166"/>
      <c r="AP99" s="166"/>
      <c r="AQ99" s="166"/>
      <c r="AR99" s="166"/>
      <c r="AS99" s="166" t="s">
        <v>2</v>
      </c>
      <c r="AT99" s="166"/>
      <c r="AU99" s="166"/>
      <c r="AV99" s="166"/>
      <c r="AW99" s="166"/>
      <c r="AX99" s="166" t="s">
        <v>2</v>
      </c>
      <c r="AY99" s="166"/>
      <c r="AZ99" s="166"/>
      <c r="BA99" s="166"/>
      <c r="BB99" s="166"/>
      <c r="BC99" s="166" t="s">
        <v>2</v>
      </c>
      <c r="BD99" s="166"/>
      <c r="BE99" s="166"/>
      <c r="BF99" s="166"/>
      <c r="BG99" s="166"/>
      <c r="BH99" s="170" t="str">
        <f>IF(CC99=""," ",IF(LEFT(CC99,1)="3",Q99,Q101))</f>
        <v> </v>
      </c>
      <c r="BI99" s="171"/>
      <c r="BJ99" s="171"/>
      <c r="BK99" s="171"/>
      <c r="BL99" s="171"/>
      <c r="BM99" s="171"/>
      <c r="BN99" s="171"/>
      <c r="BO99" s="171"/>
      <c r="BP99" s="171"/>
      <c r="BQ99" s="171"/>
      <c r="BR99" s="171"/>
      <c r="BS99" s="171"/>
      <c r="BT99" s="171"/>
      <c r="BU99" s="171"/>
      <c r="BV99" s="171"/>
      <c r="BW99" s="172"/>
      <c r="BX99" s="185">
        <f>IF(CC99="","",VLOOKUP(CC99,result,2,FALSE))</f>
      </c>
      <c r="BY99" s="186"/>
      <c r="BZ99" s="186"/>
      <c r="CA99" s="186"/>
      <c r="CB99" s="187"/>
      <c r="CC99" s="188"/>
      <c r="CD99" s="189"/>
      <c r="CF99" s="3"/>
      <c r="CG99" s="21">
        <f>IF(BH99=G25,1,0)</f>
        <v>0</v>
      </c>
      <c r="CH99" s="21">
        <f>IF(BH99=G28,1,0)</f>
        <v>0</v>
      </c>
      <c r="CI99" s="21">
        <f>IF(BH99=G31,1,0)</f>
        <v>0</v>
      </c>
      <c r="CJ99" s="21">
        <f>IF(BH99=AS25,1,0)</f>
        <v>0</v>
      </c>
      <c r="CK99" s="21">
        <f>IF(BH99=AS28,1,0)</f>
        <v>0</v>
      </c>
      <c r="CL99" s="21">
        <f>IF(BH99=AS31,1,0)</f>
        <v>0</v>
      </c>
      <c r="CM99" s="21">
        <f>IF(BH99=AS34,1,0)</f>
        <v>0</v>
      </c>
      <c r="CN99" s="3"/>
      <c r="CO99" s="3"/>
      <c r="CP99" s="3"/>
      <c r="CQ99" s="3"/>
      <c r="CR99" s="3"/>
      <c r="CS99" s="3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</row>
    <row r="100" spans="2:153" ht="6" customHeight="1">
      <c r="B100" s="179"/>
      <c r="C100" s="180"/>
      <c r="D100" s="181"/>
      <c r="E100" s="179"/>
      <c r="F100" s="180"/>
      <c r="G100" s="181"/>
      <c r="H100" s="231"/>
      <c r="I100" s="232"/>
      <c r="J100" s="241"/>
      <c r="K100" s="231"/>
      <c r="L100" s="232"/>
      <c r="M100" s="241"/>
      <c r="N100" s="231"/>
      <c r="O100" s="232"/>
      <c r="P100" s="233"/>
      <c r="Q100" s="155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7"/>
      <c r="AI100" s="205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70"/>
      <c r="BI100" s="171"/>
      <c r="BJ100" s="171"/>
      <c r="BK100" s="171"/>
      <c r="BL100" s="171"/>
      <c r="BM100" s="171"/>
      <c r="BN100" s="171"/>
      <c r="BO100" s="171"/>
      <c r="BP100" s="171"/>
      <c r="BQ100" s="171"/>
      <c r="BR100" s="171"/>
      <c r="BS100" s="171"/>
      <c r="BT100" s="171"/>
      <c r="BU100" s="171"/>
      <c r="BV100" s="171"/>
      <c r="BW100" s="172"/>
      <c r="BX100" s="185"/>
      <c r="BY100" s="186"/>
      <c r="BZ100" s="186"/>
      <c r="CA100" s="186"/>
      <c r="CB100" s="187"/>
      <c r="CC100" s="188"/>
      <c r="CD100" s="189"/>
      <c r="CF100" s="3"/>
      <c r="CG100" s="24">
        <f>IF(CG101=G25,1,0)</f>
        <v>0</v>
      </c>
      <c r="CH100" s="24">
        <f>IF(CG101=G28,1,0)</f>
        <v>0</v>
      </c>
      <c r="CI100" s="24">
        <f>IF(CG101=G31,1,0)</f>
        <v>0</v>
      </c>
      <c r="CJ100" s="24">
        <f>IF(CG101=AS25,1,0)</f>
        <v>0</v>
      </c>
      <c r="CK100" s="24">
        <f>IF(CG101=AS28,1,0)</f>
        <v>0</v>
      </c>
      <c r="CL100" s="24">
        <f>IF(CG101=AS31,1,0)</f>
        <v>0</v>
      </c>
      <c r="CM100" s="24">
        <f>IF(CG101=AS34,1,0)</f>
        <v>0</v>
      </c>
      <c r="CN100" s="3"/>
      <c r="CO100" s="3"/>
      <c r="CP100" s="3"/>
      <c r="CQ100" s="3"/>
      <c r="CR100" s="3"/>
      <c r="CS100" s="3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</row>
    <row r="101" spans="1:153" ht="6" customHeight="1">
      <c r="A101" s="190" t="s">
        <v>54</v>
      </c>
      <c r="B101" s="192" t="s">
        <v>47</v>
      </c>
      <c r="C101" s="193"/>
      <c r="D101" s="194"/>
      <c r="E101" s="192" t="s">
        <v>46</v>
      </c>
      <c r="F101" s="193"/>
      <c r="G101" s="194"/>
      <c r="H101" s="231"/>
      <c r="I101" s="232"/>
      <c r="J101" s="241"/>
      <c r="K101" s="231"/>
      <c r="L101" s="232"/>
      <c r="M101" s="241"/>
      <c r="N101" s="231"/>
      <c r="O101" s="232"/>
      <c r="P101" s="233"/>
      <c r="Q101" s="198">
        <f>IF(E2=7,G5,IF(E2=6,G4,IF(E2=5,"",IF(E2=4,"",IF(E2=3,"","")))))</f>
      </c>
      <c r="R101" s="256"/>
      <c r="S101" s="256"/>
      <c r="T101" s="256"/>
      <c r="U101" s="256"/>
      <c r="V101" s="256"/>
      <c r="W101" s="256"/>
      <c r="X101" s="256"/>
      <c r="Y101" s="256"/>
      <c r="Z101" s="256"/>
      <c r="AA101" s="256"/>
      <c r="AB101" s="256"/>
      <c r="AC101" s="256"/>
      <c r="AD101" s="256"/>
      <c r="AE101" s="256"/>
      <c r="AF101" s="256"/>
      <c r="AG101" s="256"/>
      <c r="AH101" s="257"/>
      <c r="AI101" s="205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70"/>
      <c r="BI101" s="171"/>
      <c r="BJ101" s="171"/>
      <c r="BK101" s="171"/>
      <c r="BL101" s="171"/>
      <c r="BM101" s="171"/>
      <c r="BN101" s="171"/>
      <c r="BO101" s="171"/>
      <c r="BP101" s="171"/>
      <c r="BQ101" s="171"/>
      <c r="BR101" s="171"/>
      <c r="BS101" s="171"/>
      <c r="BT101" s="171"/>
      <c r="BU101" s="171"/>
      <c r="BV101" s="171"/>
      <c r="BW101" s="172"/>
      <c r="BX101" s="185"/>
      <c r="BY101" s="186"/>
      <c r="BZ101" s="186"/>
      <c r="CA101" s="186"/>
      <c r="CB101" s="187"/>
      <c r="CC101" s="188"/>
      <c r="CD101" s="189"/>
      <c r="CF101" s="3"/>
      <c r="CG101" s="25" t="str">
        <f>IF(CC99=""," ",IF(LEFT(CC99,1)="3",Q101,Q99))</f>
        <v> </v>
      </c>
      <c r="CH101" s="26"/>
      <c r="CI101" s="26"/>
      <c r="CJ101" s="26"/>
      <c r="CK101" s="27"/>
      <c r="CL101" s="27"/>
      <c r="CM101" s="27"/>
      <c r="CN101" s="3"/>
      <c r="CO101" s="3"/>
      <c r="CP101" s="3"/>
      <c r="CQ101" s="3"/>
      <c r="CR101" s="3"/>
      <c r="CS101" s="3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</row>
    <row r="102" spans="1:153" ht="6" customHeight="1">
      <c r="A102" s="191"/>
      <c r="B102" s="222"/>
      <c r="C102" s="223"/>
      <c r="D102" s="224"/>
      <c r="E102" s="222"/>
      <c r="F102" s="223"/>
      <c r="G102" s="224"/>
      <c r="H102" s="249"/>
      <c r="I102" s="250"/>
      <c r="J102" s="251"/>
      <c r="K102" s="249"/>
      <c r="L102" s="250"/>
      <c r="M102" s="251"/>
      <c r="N102" s="249"/>
      <c r="O102" s="250"/>
      <c r="P102" s="252"/>
      <c r="Q102" s="258"/>
      <c r="R102" s="259"/>
      <c r="S102" s="259"/>
      <c r="T102" s="259"/>
      <c r="U102" s="259"/>
      <c r="V102" s="259"/>
      <c r="W102" s="259"/>
      <c r="X102" s="259"/>
      <c r="Y102" s="259"/>
      <c r="Z102" s="259"/>
      <c r="AA102" s="259"/>
      <c r="AB102" s="259"/>
      <c r="AC102" s="259"/>
      <c r="AD102" s="259"/>
      <c r="AE102" s="259"/>
      <c r="AF102" s="259"/>
      <c r="AG102" s="259"/>
      <c r="AH102" s="260"/>
      <c r="AI102" s="261"/>
      <c r="AJ102" s="245"/>
      <c r="AK102" s="245"/>
      <c r="AL102" s="245"/>
      <c r="AM102" s="245"/>
      <c r="AN102" s="245"/>
      <c r="AO102" s="245"/>
      <c r="AP102" s="245"/>
      <c r="AQ102" s="245"/>
      <c r="AR102" s="245"/>
      <c r="AS102" s="245"/>
      <c r="AT102" s="245"/>
      <c r="AU102" s="245"/>
      <c r="AV102" s="245"/>
      <c r="AW102" s="245"/>
      <c r="AX102" s="245"/>
      <c r="AY102" s="245"/>
      <c r="AZ102" s="245"/>
      <c r="BA102" s="245"/>
      <c r="BB102" s="245"/>
      <c r="BC102" s="245"/>
      <c r="BD102" s="245"/>
      <c r="BE102" s="245"/>
      <c r="BF102" s="245"/>
      <c r="BG102" s="245"/>
      <c r="BH102" s="246"/>
      <c r="BI102" s="247"/>
      <c r="BJ102" s="247"/>
      <c r="BK102" s="247"/>
      <c r="BL102" s="247"/>
      <c r="BM102" s="247"/>
      <c r="BN102" s="247"/>
      <c r="BO102" s="247"/>
      <c r="BP102" s="247"/>
      <c r="BQ102" s="247"/>
      <c r="BR102" s="247"/>
      <c r="BS102" s="247"/>
      <c r="BT102" s="247"/>
      <c r="BU102" s="247"/>
      <c r="BV102" s="247"/>
      <c r="BW102" s="248"/>
      <c r="BX102" s="253"/>
      <c r="BY102" s="254"/>
      <c r="BZ102" s="254"/>
      <c r="CA102" s="254"/>
      <c r="CB102" s="255"/>
      <c r="CC102" s="188"/>
      <c r="CD102" s="189"/>
      <c r="CF102" s="3"/>
      <c r="CG102" s="27"/>
      <c r="CH102" s="27"/>
      <c r="CI102" s="27"/>
      <c r="CJ102" s="27"/>
      <c r="CK102" s="27"/>
      <c r="CL102" s="27"/>
      <c r="CM102" s="27"/>
      <c r="CN102" s="3"/>
      <c r="CO102" s="3"/>
      <c r="CP102" s="3"/>
      <c r="CQ102" s="3"/>
      <c r="CR102" s="3"/>
      <c r="CS102" s="3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</row>
    <row r="103" spans="2:153" ht="6" customHeight="1">
      <c r="B103" s="179" t="s">
        <v>92</v>
      </c>
      <c r="C103" s="180"/>
      <c r="D103" s="181"/>
      <c r="E103" s="237"/>
      <c r="F103" s="238"/>
      <c r="G103" s="243"/>
      <c r="H103" s="237"/>
      <c r="I103" s="238"/>
      <c r="J103" s="243"/>
      <c r="K103" s="237"/>
      <c r="L103" s="238"/>
      <c r="M103" s="243"/>
      <c r="N103" s="237"/>
      <c r="O103" s="238"/>
      <c r="P103" s="239"/>
      <c r="Q103" s="152">
        <f>IF(E2=7,G7,IF(E2=6,"",IF(E2=5,"",IF(E2=4,"",IF(E2=3,"","")))))</f>
      </c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4"/>
      <c r="AI103" s="204" t="s">
        <v>2</v>
      </c>
      <c r="AJ103" s="165"/>
      <c r="AK103" s="165"/>
      <c r="AL103" s="165"/>
      <c r="AM103" s="165"/>
      <c r="AN103" s="165" t="s">
        <v>2</v>
      </c>
      <c r="AO103" s="165"/>
      <c r="AP103" s="165"/>
      <c r="AQ103" s="165"/>
      <c r="AR103" s="165"/>
      <c r="AS103" s="165" t="s">
        <v>2</v>
      </c>
      <c r="AT103" s="165"/>
      <c r="AU103" s="165"/>
      <c r="AV103" s="165"/>
      <c r="AW103" s="165"/>
      <c r="AX103" s="165" t="s">
        <v>2</v>
      </c>
      <c r="AY103" s="165"/>
      <c r="AZ103" s="165"/>
      <c r="BA103" s="165"/>
      <c r="BB103" s="165"/>
      <c r="BC103" s="165" t="s">
        <v>2</v>
      </c>
      <c r="BD103" s="165"/>
      <c r="BE103" s="165"/>
      <c r="BF103" s="165"/>
      <c r="BG103" s="165"/>
      <c r="BH103" s="167" t="str">
        <f>IF(CC103=""," ",IF(LEFT(CC103,1)="3",Q103,Q105))</f>
        <v> </v>
      </c>
      <c r="BI103" s="168"/>
      <c r="BJ103" s="168"/>
      <c r="BK103" s="168"/>
      <c r="BL103" s="168"/>
      <c r="BM103" s="168"/>
      <c r="BN103" s="168"/>
      <c r="BO103" s="168"/>
      <c r="BP103" s="168"/>
      <c r="BQ103" s="168"/>
      <c r="BR103" s="168"/>
      <c r="BS103" s="168"/>
      <c r="BT103" s="168"/>
      <c r="BU103" s="168"/>
      <c r="BV103" s="168"/>
      <c r="BW103" s="169"/>
      <c r="BX103" s="182">
        <f>IF(CC103="","",VLOOKUP(CC103,result,2,FALSE))</f>
      </c>
      <c r="BY103" s="183"/>
      <c r="BZ103" s="183"/>
      <c r="CA103" s="183"/>
      <c r="CB103" s="184"/>
      <c r="CC103" s="188"/>
      <c r="CD103" s="189"/>
      <c r="CF103" s="3"/>
      <c r="CG103" s="21">
        <f>IF(BH103=G25,1,0)</f>
        <v>0</v>
      </c>
      <c r="CH103" s="21">
        <f>IF(BH103=G28,1,0)</f>
        <v>0</v>
      </c>
      <c r="CI103" s="21">
        <f>IF(BH103=G31,1,0)</f>
        <v>0</v>
      </c>
      <c r="CJ103" s="21">
        <f>IF(BH103=AS25,1,0)</f>
        <v>0</v>
      </c>
      <c r="CK103" s="21">
        <f>IF(BH103=AS28,1,0)</f>
        <v>0</v>
      </c>
      <c r="CL103" s="21">
        <f>IF(BH103=AS31,1,0)</f>
        <v>0</v>
      </c>
      <c r="CM103" s="21">
        <f>IF(BH103=AS34,1,0)</f>
        <v>0</v>
      </c>
      <c r="CN103" s="3"/>
      <c r="CO103" s="3"/>
      <c r="CP103" s="3"/>
      <c r="CQ103" s="3"/>
      <c r="CR103" s="3"/>
      <c r="CS103" s="3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</row>
    <row r="104" spans="2:153" ht="6" customHeight="1">
      <c r="B104" s="179"/>
      <c r="C104" s="180"/>
      <c r="D104" s="181"/>
      <c r="E104" s="231"/>
      <c r="F104" s="232"/>
      <c r="G104" s="241"/>
      <c r="H104" s="231"/>
      <c r="I104" s="232"/>
      <c r="J104" s="241"/>
      <c r="K104" s="231"/>
      <c r="L104" s="232"/>
      <c r="M104" s="241"/>
      <c r="N104" s="231"/>
      <c r="O104" s="232"/>
      <c r="P104" s="233"/>
      <c r="Q104" s="155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7"/>
      <c r="AI104" s="205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70"/>
      <c r="BI104" s="171"/>
      <c r="BJ104" s="171"/>
      <c r="BK104" s="171"/>
      <c r="BL104" s="171"/>
      <c r="BM104" s="171"/>
      <c r="BN104" s="171"/>
      <c r="BO104" s="171"/>
      <c r="BP104" s="171"/>
      <c r="BQ104" s="171"/>
      <c r="BR104" s="171"/>
      <c r="BS104" s="171"/>
      <c r="BT104" s="171"/>
      <c r="BU104" s="171"/>
      <c r="BV104" s="171"/>
      <c r="BW104" s="172"/>
      <c r="BX104" s="185"/>
      <c r="BY104" s="186"/>
      <c r="BZ104" s="186"/>
      <c r="CA104" s="186"/>
      <c r="CB104" s="187"/>
      <c r="CC104" s="188"/>
      <c r="CD104" s="189"/>
      <c r="CF104" s="3"/>
      <c r="CG104" s="24">
        <f>IF(CG105=G25,1,0)</f>
        <v>0</v>
      </c>
      <c r="CH104" s="24">
        <f>IF(CG105=G28,1,0)</f>
        <v>0</v>
      </c>
      <c r="CI104" s="24">
        <f>IF(CG105=G31,1,0)</f>
        <v>0</v>
      </c>
      <c r="CJ104" s="24">
        <f>IF(CG105=AS25,1,0)</f>
        <v>0</v>
      </c>
      <c r="CK104" s="24">
        <f>IF(CG105=AS28,1,0)</f>
        <v>0</v>
      </c>
      <c r="CL104" s="24">
        <f>IF(CG105=AS31,1,0)</f>
        <v>0</v>
      </c>
      <c r="CM104" s="24">
        <f>IF(CG105=AS34,1,0)</f>
        <v>0</v>
      </c>
      <c r="CN104" s="3"/>
      <c r="CO104" s="3"/>
      <c r="CP104" s="3"/>
      <c r="CQ104" s="3"/>
      <c r="CR104" s="3"/>
      <c r="CS104" s="3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</row>
    <row r="105" spans="1:153" ht="6" customHeight="1">
      <c r="A105" s="190" t="s">
        <v>54</v>
      </c>
      <c r="B105" s="192" t="s">
        <v>46</v>
      </c>
      <c r="C105" s="193"/>
      <c r="D105" s="194"/>
      <c r="E105" s="231"/>
      <c r="F105" s="232"/>
      <c r="G105" s="241"/>
      <c r="H105" s="231"/>
      <c r="I105" s="232"/>
      <c r="J105" s="241"/>
      <c r="K105" s="231"/>
      <c r="L105" s="232"/>
      <c r="M105" s="241"/>
      <c r="N105" s="231"/>
      <c r="O105" s="232"/>
      <c r="P105" s="233"/>
      <c r="Q105" s="198">
        <f>IF(E2=7,G3,IF(E2=6,"",IF(E2=5,"",IF(E2=4,"",IF(E2=3,"","")))))</f>
      </c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200"/>
      <c r="AI105" s="205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70"/>
      <c r="BI105" s="171"/>
      <c r="BJ105" s="171"/>
      <c r="BK105" s="171"/>
      <c r="BL105" s="171"/>
      <c r="BM105" s="171"/>
      <c r="BN105" s="171"/>
      <c r="BO105" s="171"/>
      <c r="BP105" s="171"/>
      <c r="BQ105" s="171"/>
      <c r="BR105" s="171"/>
      <c r="BS105" s="171"/>
      <c r="BT105" s="171"/>
      <c r="BU105" s="171"/>
      <c r="BV105" s="171"/>
      <c r="BW105" s="172"/>
      <c r="BX105" s="185"/>
      <c r="BY105" s="186"/>
      <c r="BZ105" s="186"/>
      <c r="CA105" s="186"/>
      <c r="CB105" s="187"/>
      <c r="CC105" s="188"/>
      <c r="CD105" s="189"/>
      <c r="CF105" s="3"/>
      <c r="CG105" s="25" t="str">
        <f>IF(CC103=""," ",IF(LEFT(CC103,1)="3",Q105,Q103))</f>
        <v> </v>
      </c>
      <c r="CH105" s="26"/>
      <c r="CI105" s="26"/>
      <c r="CJ105" s="26"/>
      <c r="CK105" s="27"/>
      <c r="CL105" s="27"/>
      <c r="CM105" s="27"/>
      <c r="CN105" s="3"/>
      <c r="CO105" s="3"/>
      <c r="CP105" s="3"/>
      <c r="CQ105" s="3"/>
      <c r="CR105" s="3"/>
      <c r="CS105" s="3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</row>
    <row r="106" spans="1:153" ht="6" customHeight="1">
      <c r="A106" s="191"/>
      <c r="B106" s="222"/>
      <c r="C106" s="223"/>
      <c r="D106" s="224"/>
      <c r="E106" s="234"/>
      <c r="F106" s="235"/>
      <c r="G106" s="242"/>
      <c r="H106" s="234"/>
      <c r="I106" s="235"/>
      <c r="J106" s="242"/>
      <c r="K106" s="234"/>
      <c r="L106" s="235"/>
      <c r="M106" s="242"/>
      <c r="N106" s="234"/>
      <c r="O106" s="235"/>
      <c r="P106" s="236"/>
      <c r="Q106" s="201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3"/>
      <c r="AI106" s="211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173"/>
      <c r="BI106" s="174"/>
      <c r="BJ106" s="174"/>
      <c r="BK106" s="174"/>
      <c r="BL106" s="174"/>
      <c r="BM106" s="174"/>
      <c r="BN106" s="174"/>
      <c r="BO106" s="174"/>
      <c r="BP106" s="174"/>
      <c r="BQ106" s="174"/>
      <c r="BR106" s="174"/>
      <c r="BS106" s="174"/>
      <c r="BT106" s="174"/>
      <c r="BU106" s="174"/>
      <c r="BV106" s="174"/>
      <c r="BW106" s="175"/>
      <c r="BX106" s="219"/>
      <c r="BY106" s="220"/>
      <c r="BZ106" s="220"/>
      <c r="CA106" s="220"/>
      <c r="CB106" s="221"/>
      <c r="CC106" s="188"/>
      <c r="CD106" s="189"/>
      <c r="CF106" s="3"/>
      <c r="CG106" s="27"/>
      <c r="CH106" s="27"/>
      <c r="CI106" s="27"/>
      <c r="CJ106" s="27"/>
      <c r="CK106" s="27"/>
      <c r="CL106" s="27"/>
      <c r="CM106" s="27"/>
      <c r="CN106" s="3"/>
      <c r="CO106" s="3"/>
      <c r="CP106" s="3"/>
      <c r="CQ106" s="3"/>
      <c r="CR106" s="3"/>
      <c r="CS106" s="3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</row>
    <row r="107" spans="2:153" ht="6" customHeight="1">
      <c r="B107" s="179" t="s">
        <v>93</v>
      </c>
      <c r="C107" s="180"/>
      <c r="D107" s="181"/>
      <c r="E107" s="237"/>
      <c r="F107" s="238"/>
      <c r="G107" s="243"/>
      <c r="H107" s="237"/>
      <c r="I107" s="238"/>
      <c r="J107" s="243"/>
      <c r="K107" s="237"/>
      <c r="L107" s="238"/>
      <c r="M107" s="243"/>
      <c r="N107" s="237"/>
      <c r="O107" s="238"/>
      <c r="P107" s="239"/>
      <c r="Q107" s="155">
        <f>IF(E2=7,G6,IF(E2=6,"",IF(E2=5,"",IF(E2=4,"",IF(E2=3,"","")))))</f>
      </c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7"/>
      <c r="AI107" s="205" t="s">
        <v>2</v>
      </c>
      <c r="AJ107" s="166"/>
      <c r="AK107" s="166"/>
      <c r="AL107" s="166"/>
      <c r="AM107" s="166"/>
      <c r="AN107" s="166" t="s">
        <v>2</v>
      </c>
      <c r="AO107" s="166"/>
      <c r="AP107" s="166"/>
      <c r="AQ107" s="166"/>
      <c r="AR107" s="166"/>
      <c r="AS107" s="166" t="s">
        <v>2</v>
      </c>
      <c r="AT107" s="166"/>
      <c r="AU107" s="166"/>
      <c r="AV107" s="166"/>
      <c r="AW107" s="166"/>
      <c r="AX107" s="166" t="s">
        <v>2</v>
      </c>
      <c r="AY107" s="166"/>
      <c r="AZ107" s="166"/>
      <c r="BA107" s="166"/>
      <c r="BB107" s="166"/>
      <c r="BC107" s="166" t="s">
        <v>2</v>
      </c>
      <c r="BD107" s="166"/>
      <c r="BE107" s="166"/>
      <c r="BF107" s="166"/>
      <c r="BG107" s="166"/>
      <c r="BH107" s="170" t="str">
        <f>IF(CC107=""," ",IF(LEFT(CC107,1)="3",Q107,Q109))</f>
        <v> </v>
      </c>
      <c r="BI107" s="171"/>
      <c r="BJ107" s="171"/>
      <c r="BK107" s="171"/>
      <c r="BL107" s="171"/>
      <c r="BM107" s="171"/>
      <c r="BN107" s="171"/>
      <c r="BO107" s="171"/>
      <c r="BP107" s="171"/>
      <c r="BQ107" s="171"/>
      <c r="BR107" s="171"/>
      <c r="BS107" s="171"/>
      <c r="BT107" s="171"/>
      <c r="BU107" s="171"/>
      <c r="BV107" s="171"/>
      <c r="BW107" s="172"/>
      <c r="BX107" s="185">
        <f>IF(CC107="","",VLOOKUP(CC107,result,2,FALSE))</f>
      </c>
      <c r="BY107" s="186"/>
      <c r="BZ107" s="186"/>
      <c r="CA107" s="186"/>
      <c r="CB107" s="187"/>
      <c r="CC107" s="188"/>
      <c r="CD107" s="189"/>
      <c r="CF107" s="3"/>
      <c r="CG107" s="21">
        <f>IF(BH107=G25,1,0)</f>
        <v>0</v>
      </c>
      <c r="CH107" s="21">
        <f>IF(BH107=G28,1,0)</f>
        <v>0</v>
      </c>
      <c r="CI107" s="21">
        <f>IF(BH107=G31,1,0)</f>
        <v>0</v>
      </c>
      <c r="CJ107" s="21">
        <f>IF(BH107=AS25,1,0)</f>
        <v>0</v>
      </c>
      <c r="CK107" s="21">
        <f>IF(BH107=AS28,1,0)</f>
        <v>0</v>
      </c>
      <c r="CL107" s="21">
        <f>IF(BH107=AS31,1,0)</f>
        <v>0</v>
      </c>
      <c r="CM107" s="21">
        <f>IF(BH107=AS34,1,0)</f>
        <v>0</v>
      </c>
      <c r="CN107" s="3"/>
      <c r="CO107" s="3"/>
      <c r="CP107" s="3"/>
      <c r="CQ107" s="3"/>
      <c r="CR107" s="3"/>
      <c r="CS107" s="3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</row>
    <row r="108" spans="2:153" ht="6" customHeight="1">
      <c r="B108" s="179"/>
      <c r="C108" s="180"/>
      <c r="D108" s="181"/>
      <c r="E108" s="231"/>
      <c r="F108" s="232"/>
      <c r="G108" s="241"/>
      <c r="H108" s="231"/>
      <c r="I108" s="232"/>
      <c r="J108" s="241"/>
      <c r="K108" s="231"/>
      <c r="L108" s="232"/>
      <c r="M108" s="241"/>
      <c r="N108" s="231"/>
      <c r="O108" s="232"/>
      <c r="P108" s="233"/>
      <c r="Q108" s="155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7"/>
      <c r="AI108" s="205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70"/>
      <c r="BI108" s="171"/>
      <c r="BJ108" s="171"/>
      <c r="BK108" s="171"/>
      <c r="BL108" s="171"/>
      <c r="BM108" s="171"/>
      <c r="BN108" s="171"/>
      <c r="BO108" s="171"/>
      <c r="BP108" s="171"/>
      <c r="BQ108" s="171"/>
      <c r="BR108" s="171"/>
      <c r="BS108" s="171"/>
      <c r="BT108" s="171"/>
      <c r="BU108" s="171"/>
      <c r="BV108" s="171"/>
      <c r="BW108" s="172"/>
      <c r="BX108" s="185"/>
      <c r="BY108" s="186"/>
      <c r="BZ108" s="186"/>
      <c r="CA108" s="186"/>
      <c r="CB108" s="187"/>
      <c r="CC108" s="188"/>
      <c r="CD108" s="189"/>
      <c r="CF108" s="3"/>
      <c r="CG108" s="24">
        <f>IF(CG109=G25,1,0)</f>
        <v>0</v>
      </c>
      <c r="CH108" s="24">
        <f>IF(CG109=G28,1,0)</f>
        <v>0</v>
      </c>
      <c r="CI108" s="24">
        <f>IF(CG109=G31,1,0)</f>
        <v>0</v>
      </c>
      <c r="CJ108" s="24">
        <f>IF(CG109=AS25,1,0)</f>
        <v>0</v>
      </c>
      <c r="CK108" s="24">
        <f>IF(CG109=AS28,1,0)</f>
        <v>0</v>
      </c>
      <c r="CL108" s="24">
        <f>IF(CG109=AS31,1,0)</f>
        <v>0</v>
      </c>
      <c r="CM108" s="24">
        <f>IF(CG109=AS34,1,0)</f>
        <v>0</v>
      </c>
      <c r="CN108" s="3"/>
      <c r="CO108" s="3"/>
      <c r="CP108" s="3"/>
      <c r="CQ108" s="3"/>
      <c r="CR108" s="3"/>
      <c r="CS108" s="3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</row>
    <row r="109" spans="1:153" ht="6" customHeight="1">
      <c r="A109" s="190" t="s">
        <v>54</v>
      </c>
      <c r="B109" s="192" t="s">
        <v>49</v>
      </c>
      <c r="C109" s="193"/>
      <c r="D109" s="194"/>
      <c r="E109" s="231"/>
      <c r="F109" s="232"/>
      <c r="G109" s="241"/>
      <c r="H109" s="231"/>
      <c r="I109" s="232"/>
      <c r="J109" s="241"/>
      <c r="K109" s="231"/>
      <c r="L109" s="232"/>
      <c r="M109" s="241"/>
      <c r="N109" s="231"/>
      <c r="O109" s="232"/>
      <c r="P109" s="233"/>
      <c r="Q109" s="198">
        <f>IF(E2=7,G9,IF(E2=6,"",IF(E2=5,"",IF(E2=4,"",IF(E2=3,"","")))))</f>
      </c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200"/>
      <c r="AI109" s="205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70"/>
      <c r="BI109" s="171"/>
      <c r="BJ109" s="171"/>
      <c r="BK109" s="171"/>
      <c r="BL109" s="171"/>
      <c r="BM109" s="171"/>
      <c r="BN109" s="171"/>
      <c r="BO109" s="171"/>
      <c r="BP109" s="171"/>
      <c r="BQ109" s="171"/>
      <c r="BR109" s="171"/>
      <c r="BS109" s="171"/>
      <c r="BT109" s="171"/>
      <c r="BU109" s="171"/>
      <c r="BV109" s="171"/>
      <c r="BW109" s="172"/>
      <c r="BX109" s="185"/>
      <c r="BY109" s="186"/>
      <c r="BZ109" s="186"/>
      <c r="CA109" s="186"/>
      <c r="CB109" s="187"/>
      <c r="CC109" s="188"/>
      <c r="CD109" s="189"/>
      <c r="CF109" s="3"/>
      <c r="CG109" s="25" t="str">
        <f>IF(CC107=""," ",IF(LEFT(CC107,1)="3",Q109,Q107))</f>
        <v> </v>
      </c>
      <c r="CH109" s="26"/>
      <c r="CI109" s="26"/>
      <c r="CJ109" s="26"/>
      <c r="CK109" s="27"/>
      <c r="CL109" s="27"/>
      <c r="CM109" s="27"/>
      <c r="CN109" s="3"/>
      <c r="CO109" s="3"/>
      <c r="CP109" s="3"/>
      <c r="CQ109" s="3"/>
      <c r="CR109" s="3"/>
      <c r="CS109" s="3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</row>
    <row r="110" spans="1:153" ht="6" customHeight="1">
      <c r="A110" s="191"/>
      <c r="B110" s="195"/>
      <c r="C110" s="196"/>
      <c r="D110" s="197"/>
      <c r="E110" s="234"/>
      <c r="F110" s="235"/>
      <c r="G110" s="242"/>
      <c r="H110" s="234"/>
      <c r="I110" s="235"/>
      <c r="J110" s="242"/>
      <c r="K110" s="234"/>
      <c r="L110" s="235"/>
      <c r="M110" s="242"/>
      <c r="N110" s="234"/>
      <c r="O110" s="235"/>
      <c r="P110" s="236"/>
      <c r="Q110" s="201"/>
      <c r="R110" s="202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2"/>
      <c r="AG110" s="202"/>
      <c r="AH110" s="203"/>
      <c r="AI110" s="211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173"/>
      <c r="BI110" s="174"/>
      <c r="BJ110" s="174"/>
      <c r="BK110" s="174"/>
      <c r="BL110" s="174"/>
      <c r="BM110" s="174"/>
      <c r="BN110" s="174"/>
      <c r="BO110" s="174"/>
      <c r="BP110" s="174"/>
      <c r="BQ110" s="174"/>
      <c r="BR110" s="174"/>
      <c r="BS110" s="174"/>
      <c r="BT110" s="174"/>
      <c r="BU110" s="174"/>
      <c r="BV110" s="174"/>
      <c r="BW110" s="175"/>
      <c r="BX110" s="185"/>
      <c r="BY110" s="186"/>
      <c r="BZ110" s="186"/>
      <c r="CA110" s="186"/>
      <c r="CB110" s="187"/>
      <c r="CC110" s="188"/>
      <c r="CD110" s="189"/>
      <c r="CF110" s="3"/>
      <c r="CG110" s="27"/>
      <c r="CH110" s="27"/>
      <c r="CI110" s="27"/>
      <c r="CJ110" s="27"/>
      <c r="CK110" s="27"/>
      <c r="CL110" s="27"/>
      <c r="CM110" s="27"/>
      <c r="CN110" s="3"/>
      <c r="CO110" s="3"/>
      <c r="CP110" s="3"/>
      <c r="CQ110" s="3"/>
      <c r="CR110" s="3"/>
      <c r="CS110" s="3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</row>
    <row r="111" spans="2:153" ht="6" customHeight="1">
      <c r="B111" s="179" t="s">
        <v>29</v>
      </c>
      <c r="C111" s="180"/>
      <c r="D111" s="181"/>
      <c r="E111" s="237"/>
      <c r="F111" s="238"/>
      <c r="G111" s="243"/>
      <c r="H111" s="237"/>
      <c r="I111" s="238"/>
      <c r="J111" s="243"/>
      <c r="K111" s="237"/>
      <c r="L111" s="238"/>
      <c r="M111" s="243"/>
      <c r="N111" s="237"/>
      <c r="O111" s="238"/>
      <c r="P111" s="239"/>
      <c r="Q111" s="155">
        <f>IF(E2=7,G4,IF(E2=6,"",IF(E2=5,"",IF(E2=4,"",IF(E2=3,"","")))))</f>
      </c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7"/>
      <c r="AI111" s="209" t="s">
        <v>2</v>
      </c>
      <c r="AJ111" s="210"/>
      <c r="AK111" s="210"/>
      <c r="AL111" s="210"/>
      <c r="AM111" s="210"/>
      <c r="AN111" s="210" t="s">
        <v>2</v>
      </c>
      <c r="AO111" s="210"/>
      <c r="AP111" s="210"/>
      <c r="AQ111" s="210"/>
      <c r="AR111" s="210"/>
      <c r="AS111" s="210" t="s">
        <v>2</v>
      </c>
      <c r="AT111" s="210"/>
      <c r="AU111" s="210"/>
      <c r="AV111" s="210"/>
      <c r="AW111" s="210"/>
      <c r="AX111" s="210" t="s">
        <v>2</v>
      </c>
      <c r="AY111" s="210"/>
      <c r="AZ111" s="210"/>
      <c r="BA111" s="210"/>
      <c r="BB111" s="210"/>
      <c r="BC111" s="210" t="s">
        <v>2</v>
      </c>
      <c r="BD111" s="210"/>
      <c r="BE111" s="210"/>
      <c r="BF111" s="210"/>
      <c r="BG111" s="210"/>
      <c r="BH111" s="213" t="str">
        <f>IF(CC111=""," ",IF(LEFT(CC111,1)="3",Q111,Q113))</f>
        <v> </v>
      </c>
      <c r="BI111" s="214"/>
      <c r="BJ111" s="214"/>
      <c r="BK111" s="214"/>
      <c r="BL111" s="214"/>
      <c r="BM111" s="214"/>
      <c r="BN111" s="214"/>
      <c r="BO111" s="214"/>
      <c r="BP111" s="214"/>
      <c r="BQ111" s="214"/>
      <c r="BR111" s="214"/>
      <c r="BS111" s="214"/>
      <c r="BT111" s="214"/>
      <c r="BU111" s="214"/>
      <c r="BV111" s="214"/>
      <c r="BW111" s="215"/>
      <c r="BX111" s="244">
        <f>IF(CC111="","",VLOOKUP(CC111,result,2,FALSE))</f>
      </c>
      <c r="BY111" s="217"/>
      <c r="BZ111" s="217"/>
      <c r="CA111" s="217"/>
      <c r="CB111" s="218"/>
      <c r="CC111" s="188"/>
      <c r="CD111" s="189"/>
      <c r="CF111" s="3"/>
      <c r="CG111" s="21">
        <f>IF(BH111=G25,1,0)</f>
        <v>0</v>
      </c>
      <c r="CH111" s="21">
        <f>IF(BH111=G28,1,0)</f>
        <v>0</v>
      </c>
      <c r="CI111" s="21">
        <f>IF(BH111=G31,1,0)</f>
        <v>0</v>
      </c>
      <c r="CJ111" s="21">
        <f>IF(BH111=AS25,1,0)</f>
        <v>0</v>
      </c>
      <c r="CK111" s="21">
        <f>IF(BH111=AS28,1,0)</f>
        <v>0</v>
      </c>
      <c r="CL111" s="21">
        <f>IF(BH111=AS31,1,0)</f>
        <v>0</v>
      </c>
      <c r="CM111" s="21">
        <f>IF(BH111=AS34,1,0)</f>
        <v>0</v>
      </c>
      <c r="CN111" s="3"/>
      <c r="CO111" s="3"/>
      <c r="CP111" s="3"/>
      <c r="CQ111" s="3"/>
      <c r="CR111" s="3"/>
      <c r="CS111" s="3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</row>
    <row r="112" spans="2:153" ht="6" customHeight="1">
      <c r="B112" s="179"/>
      <c r="C112" s="180"/>
      <c r="D112" s="181"/>
      <c r="E112" s="231"/>
      <c r="F112" s="232"/>
      <c r="G112" s="241"/>
      <c r="H112" s="231"/>
      <c r="I112" s="232"/>
      <c r="J112" s="241"/>
      <c r="K112" s="231"/>
      <c r="L112" s="232"/>
      <c r="M112" s="241"/>
      <c r="N112" s="231"/>
      <c r="O112" s="232"/>
      <c r="P112" s="233"/>
      <c r="Q112" s="155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7"/>
      <c r="AI112" s="205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70"/>
      <c r="BI112" s="171"/>
      <c r="BJ112" s="171"/>
      <c r="BK112" s="171"/>
      <c r="BL112" s="171"/>
      <c r="BM112" s="171"/>
      <c r="BN112" s="171"/>
      <c r="BO112" s="171"/>
      <c r="BP112" s="171"/>
      <c r="BQ112" s="171"/>
      <c r="BR112" s="171"/>
      <c r="BS112" s="171"/>
      <c r="BT112" s="171"/>
      <c r="BU112" s="171"/>
      <c r="BV112" s="171"/>
      <c r="BW112" s="172"/>
      <c r="BX112" s="185"/>
      <c r="BY112" s="186"/>
      <c r="BZ112" s="186"/>
      <c r="CA112" s="186"/>
      <c r="CB112" s="187"/>
      <c r="CC112" s="188"/>
      <c r="CD112" s="189"/>
      <c r="CF112" s="3"/>
      <c r="CG112" s="24">
        <f>IF(CG113=G25,1,0)</f>
        <v>0</v>
      </c>
      <c r="CH112" s="24">
        <f>IF(CG113=G28,1,0)</f>
        <v>0</v>
      </c>
      <c r="CI112" s="24">
        <f>IF(CG113=G31,1,0)</f>
        <v>0</v>
      </c>
      <c r="CJ112" s="24">
        <f>IF(CG113=AS25,1,0)</f>
        <v>0</v>
      </c>
      <c r="CK112" s="24">
        <f>IF(CG113=AS28,1,0)</f>
        <v>0</v>
      </c>
      <c r="CL112" s="24">
        <f>IF(CG113=AS31,1,0)</f>
        <v>0</v>
      </c>
      <c r="CM112" s="24">
        <f>IF(CG113=AS34,1,0)</f>
        <v>0</v>
      </c>
      <c r="CN112" s="3"/>
      <c r="CO112" s="3"/>
      <c r="CP112" s="3"/>
      <c r="CQ112" s="3"/>
      <c r="CR112" s="3"/>
      <c r="CS112" s="3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</row>
    <row r="113" spans="1:153" s="28" customFormat="1" ht="6" customHeight="1">
      <c r="A113" s="190" t="s">
        <v>54</v>
      </c>
      <c r="B113" s="192" t="s">
        <v>50</v>
      </c>
      <c r="C113" s="193"/>
      <c r="D113" s="194"/>
      <c r="E113" s="231"/>
      <c r="F113" s="232"/>
      <c r="G113" s="241"/>
      <c r="H113" s="231"/>
      <c r="I113" s="232"/>
      <c r="J113" s="241"/>
      <c r="K113" s="231"/>
      <c r="L113" s="232"/>
      <c r="M113" s="241"/>
      <c r="N113" s="231"/>
      <c r="O113" s="232"/>
      <c r="P113" s="233"/>
      <c r="Q113" s="198">
        <f>IF(E2=7,G7,IF(E26=6,"",IF(E26=5,"",IF(E26=4,"",IF(E26=3,"","")))))</f>
      </c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200"/>
      <c r="AI113" s="205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70"/>
      <c r="BI113" s="171"/>
      <c r="BJ113" s="171"/>
      <c r="BK113" s="171"/>
      <c r="BL113" s="171"/>
      <c r="BM113" s="171"/>
      <c r="BN113" s="171"/>
      <c r="BO113" s="171"/>
      <c r="BP113" s="171"/>
      <c r="BQ113" s="171"/>
      <c r="BR113" s="171"/>
      <c r="BS113" s="171"/>
      <c r="BT113" s="171"/>
      <c r="BU113" s="171"/>
      <c r="BV113" s="171"/>
      <c r="BW113" s="172"/>
      <c r="BX113" s="185"/>
      <c r="BY113" s="186"/>
      <c r="BZ113" s="186"/>
      <c r="CA113" s="186"/>
      <c r="CB113" s="187"/>
      <c r="CC113" s="188"/>
      <c r="CD113" s="189"/>
      <c r="CE113" s="14"/>
      <c r="CF113" s="3"/>
      <c r="CG113" s="25" t="str">
        <f>IF(CC111=""," ",IF(LEFT(CC111,1)="3",Q113,Q111))</f>
        <v> </v>
      </c>
      <c r="CH113" s="26"/>
      <c r="CI113" s="26"/>
      <c r="CJ113" s="26"/>
      <c r="CK113" s="27"/>
      <c r="CL113" s="27"/>
      <c r="CM113" s="27"/>
      <c r="CN113" s="3"/>
      <c r="CO113" s="3"/>
      <c r="CP113" s="3"/>
      <c r="CQ113" s="3"/>
      <c r="CR113" s="3"/>
      <c r="CS113" s="3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</row>
    <row r="114" spans="1:153" ht="6" customHeight="1">
      <c r="A114" s="191"/>
      <c r="B114" s="195"/>
      <c r="C114" s="196"/>
      <c r="D114" s="197"/>
      <c r="E114" s="234"/>
      <c r="F114" s="235"/>
      <c r="G114" s="242"/>
      <c r="H114" s="234"/>
      <c r="I114" s="235"/>
      <c r="J114" s="242"/>
      <c r="K114" s="234"/>
      <c r="L114" s="235"/>
      <c r="M114" s="242"/>
      <c r="N114" s="234"/>
      <c r="O114" s="235"/>
      <c r="P114" s="236"/>
      <c r="Q114" s="201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2"/>
      <c r="AG114" s="202"/>
      <c r="AH114" s="203"/>
      <c r="AI114" s="211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173"/>
      <c r="BI114" s="174"/>
      <c r="BJ114" s="174"/>
      <c r="BK114" s="174"/>
      <c r="BL114" s="174"/>
      <c r="BM114" s="174"/>
      <c r="BN114" s="174"/>
      <c r="BO114" s="174"/>
      <c r="BP114" s="174"/>
      <c r="BQ114" s="174"/>
      <c r="BR114" s="174"/>
      <c r="BS114" s="174"/>
      <c r="BT114" s="174"/>
      <c r="BU114" s="174"/>
      <c r="BV114" s="174"/>
      <c r="BW114" s="175"/>
      <c r="BX114" s="219"/>
      <c r="BY114" s="220"/>
      <c r="BZ114" s="220"/>
      <c r="CA114" s="220"/>
      <c r="CB114" s="221"/>
      <c r="CC114" s="188"/>
      <c r="CD114" s="189"/>
      <c r="CF114" s="3"/>
      <c r="CG114" s="27"/>
      <c r="CH114" s="27"/>
      <c r="CI114" s="27"/>
      <c r="CJ114" s="27"/>
      <c r="CK114" s="27"/>
      <c r="CL114" s="27"/>
      <c r="CM114" s="27"/>
      <c r="CN114" s="3"/>
      <c r="CO114" s="3"/>
      <c r="CP114" s="3"/>
      <c r="CQ114" s="3"/>
      <c r="CR114" s="3"/>
      <c r="CS114" s="3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</row>
    <row r="115" spans="2:153" ht="6" customHeight="1">
      <c r="B115" s="179" t="s">
        <v>34</v>
      </c>
      <c r="C115" s="180"/>
      <c r="D115" s="181"/>
      <c r="E115" s="237"/>
      <c r="F115" s="238"/>
      <c r="G115" s="243"/>
      <c r="H115" s="237"/>
      <c r="I115" s="238"/>
      <c r="J115" s="243"/>
      <c r="K115" s="237"/>
      <c r="L115" s="238"/>
      <c r="M115" s="243"/>
      <c r="N115" s="237"/>
      <c r="O115" s="238"/>
      <c r="P115" s="239"/>
      <c r="Q115" s="155">
        <f>IF(E2=7,G6,IF(E2=6,"",IF(E2=5,"",IF(E2=4,"",IF(E2=3,"","")))))</f>
      </c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7"/>
      <c r="AI115" s="209" t="s">
        <v>2</v>
      </c>
      <c r="AJ115" s="210"/>
      <c r="AK115" s="210"/>
      <c r="AL115" s="210"/>
      <c r="AM115" s="210"/>
      <c r="AN115" s="210" t="s">
        <v>2</v>
      </c>
      <c r="AO115" s="210"/>
      <c r="AP115" s="210"/>
      <c r="AQ115" s="210"/>
      <c r="AR115" s="210"/>
      <c r="AS115" s="210" t="s">
        <v>2</v>
      </c>
      <c r="AT115" s="210"/>
      <c r="AU115" s="210"/>
      <c r="AV115" s="210"/>
      <c r="AW115" s="210"/>
      <c r="AX115" s="210" t="s">
        <v>2</v>
      </c>
      <c r="AY115" s="210"/>
      <c r="AZ115" s="210"/>
      <c r="BA115" s="210"/>
      <c r="BB115" s="210"/>
      <c r="BC115" s="210" t="s">
        <v>2</v>
      </c>
      <c r="BD115" s="210"/>
      <c r="BE115" s="210"/>
      <c r="BF115" s="210"/>
      <c r="BG115" s="210"/>
      <c r="BH115" s="213" t="str">
        <f>IF(CC115=""," ",IF(LEFT(CC115,1)="3",Q115,Q117))</f>
        <v> </v>
      </c>
      <c r="BI115" s="214"/>
      <c r="BJ115" s="214"/>
      <c r="BK115" s="214"/>
      <c r="BL115" s="214"/>
      <c r="BM115" s="214"/>
      <c r="BN115" s="214"/>
      <c r="BO115" s="214"/>
      <c r="BP115" s="214"/>
      <c r="BQ115" s="214"/>
      <c r="BR115" s="214"/>
      <c r="BS115" s="214"/>
      <c r="BT115" s="214"/>
      <c r="BU115" s="214"/>
      <c r="BV115" s="214"/>
      <c r="BW115" s="215"/>
      <c r="BX115" s="244">
        <f>IF(CC115="","",VLOOKUP(CC115,result,2,FALSE))</f>
      </c>
      <c r="BY115" s="217"/>
      <c r="BZ115" s="217"/>
      <c r="CA115" s="217"/>
      <c r="CB115" s="218"/>
      <c r="CC115" s="188"/>
      <c r="CD115" s="189"/>
      <c r="CF115" s="3"/>
      <c r="CG115" s="21">
        <f>IF(BH115=G25,1,0)</f>
        <v>0</v>
      </c>
      <c r="CH115" s="21">
        <f>IF(BH115=G28,1,0)</f>
        <v>0</v>
      </c>
      <c r="CI115" s="21">
        <f>IF(BH115=G31,1,0)</f>
        <v>0</v>
      </c>
      <c r="CJ115" s="21">
        <f>IF(BH115=AS25,1,0)</f>
        <v>0</v>
      </c>
      <c r="CK115" s="21">
        <f>IF(BH115=AS28,1,0)</f>
        <v>0</v>
      </c>
      <c r="CL115" s="21">
        <f>IF(BH115=AS31,1,0)</f>
        <v>0</v>
      </c>
      <c r="CM115" s="21">
        <f>IF(BH115=AS34,1,0)</f>
        <v>0</v>
      </c>
      <c r="CN115" s="3"/>
      <c r="CO115" s="3"/>
      <c r="CP115" s="3"/>
      <c r="CQ115" s="3"/>
      <c r="CR115" s="3"/>
      <c r="CS115" s="3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</row>
    <row r="116" spans="2:153" ht="6" customHeight="1">
      <c r="B116" s="179"/>
      <c r="C116" s="180"/>
      <c r="D116" s="181"/>
      <c r="E116" s="231"/>
      <c r="F116" s="232"/>
      <c r="G116" s="241"/>
      <c r="H116" s="231"/>
      <c r="I116" s="232"/>
      <c r="J116" s="241"/>
      <c r="K116" s="231"/>
      <c r="L116" s="232"/>
      <c r="M116" s="241"/>
      <c r="N116" s="231"/>
      <c r="O116" s="232"/>
      <c r="P116" s="233"/>
      <c r="Q116" s="155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7"/>
      <c r="AI116" s="205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70"/>
      <c r="BI116" s="171"/>
      <c r="BJ116" s="171"/>
      <c r="BK116" s="171"/>
      <c r="BL116" s="171"/>
      <c r="BM116" s="171"/>
      <c r="BN116" s="171"/>
      <c r="BO116" s="171"/>
      <c r="BP116" s="171"/>
      <c r="BQ116" s="171"/>
      <c r="BR116" s="171"/>
      <c r="BS116" s="171"/>
      <c r="BT116" s="171"/>
      <c r="BU116" s="171"/>
      <c r="BV116" s="171"/>
      <c r="BW116" s="172"/>
      <c r="BX116" s="185"/>
      <c r="BY116" s="186"/>
      <c r="BZ116" s="186"/>
      <c r="CA116" s="186"/>
      <c r="CB116" s="187"/>
      <c r="CC116" s="188"/>
      <c r="CD116" s="189"/>
      <c r="CF116" s="3"/>
      <c r="CG116" s="24">
        <f>IF(CG117=G25,1,0)</f>
        <v>0</v>
      </c>
      <c r="CH116" s="24">
        <f>IF(CG117=G28,1,0)</f>
        <v>0</v>
      </c>
      <c r="CI116" s="24">
        <f>IF(CG117=G31,1,0)</f>
        <v>0</v>
      </c>
      <c r="CJ116" s="24">
        <f>IF(CG117=AS25,1,0)</f>
        <v>0</v>
      </c>
      <c r="CK116" s="24">
        <f>IF(CG117=AS28,1,0)</f>
        <v>0</v>
      </c>
      <c r="CL116" s="24">
        <f>IF(CG117=AS31,1,0)</f>
        <v>0</v>
      </c>
      <c r="CM116" s="24">
        <f>IF(CG117=AS34,1,0)</f>
        <v>0</v>
      </c>
      <c r="CN116" s="3"/>
      <c r="CO116" s="3"/>
      <c r="CP116" s="3"/>
      <c r="CQ116" s="3"/>
      <c r="CR116" s="3"/>
      <c r="CS116" s="3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</row>
    <row r="117" spans="1:153" ht="6" customHeight="1">
      <c r="A117" s="190" t="s">
        <v>54</v>
      </c>
      <c r="B117" s="192" t="s">
        <v>95</v>
      </c>
      <c r="C117" s="193"/>
      <c r="D117" s="194"/>
      <c r="E117" s="231"/>
      <c r="F117" s="232"/>
      <c r="G117" s="241"/>
      <c r="H117" s="231"/>
      <c r="I117" s="232"/>
      <c r="J117" s="241"/>
      <c r="K117" s="231"/>
      <c r="L117" s="232"/>
      <c r="M117" s="241"/>
      <c r="N117" s="231"/>
      <c r="O117" s="232"/>
      <c r="P117" s="233"/>
      <c r="Q117" s="198">
        <f>IF(E2=7,G8,IF(E2=6,"",IF(E2=5,"",IF(E2=4,"",IF(E2=3,"","")))))</f>
      </c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200"/>
      <c r="AI117" s="205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70"/>
      <c r="BI117" s="171"/>
      <c r="BJ117" s="171"/>
      <c r="BK117" s="171"/>
      <c r="BL117" s="171"/>
      <c r="BM117" s="171"/>
      <c r="BN117" s="171"/>
      <c r="BO117" s="171"/>
      <c r="BP117" s="171"/>
      <c r="BQ117" s="171"/>
      <c r="BR117" s="171"/>
      <c r="BS117" s="171"/>
      <c r="BT117" s="171"/>
      <c r="BU117" s="171"/>
      <c r="BV117" s="171"/>
      <c r="BW117" s="172"/>
      <c r="BX117" s="185"/>
      <c r="BY117" s="186"/>
      <c r="BZ117" s="186"/>
      <c r="CA117" s="186"/>
      <c r="CB117" s="187"/>
      <c r="CC117" s="188"/>
      <c r="CD117" s="189"/>
      <c r="CF117" s="3"/>
      <c r="CG117" s="25" t="str">
        <f>IF(CC115=""," ",IF(LEFT(CC115,1)="3",Q117,Q115))</f>
        <v> </v>
      </c>
      <c r="CH117" s="26"/>
      <c r="CI117" s="26"/>
      <c r="CJ117" s="26"/>
      <c r="CK117" s="27"/>
      <c r="CL117" s="27"/>
      <c r="CM117" s="27"/>
      <c r="CN117" s="3"/>
      <c r="CO117" s="3"/>
      <c r="CP117" s="3"/>
      <c r="CQ117" s="3"/>
      <c r="CR117" s="3"/>
      <c r="CS117" s="3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</row>
    <row r="118" spans="1:153" ht="6" customHeight="1">
      <c r="A118" s="191"/>
      <c r="B118" s="195"/>
      <c r="C118" s="196"/>
      <c r="D118" s="197"/>
      <c r="E118" s="234"/>
      <c r="F118" s="235"/>
      <c r="G118" s="242"/>
      <c r="H118" s="234"/>
      <c r="I118" s="235"/>
      <c r="J118" s="242"/>
      <c r="K118" s="234"/>
      <c r="L118" s="235"/>
      <c r="M118" s="242"/>
      <c r="N118" s="234"/>
      <c r="O118" s="235"/>
      <c r="P118" s="236"/>
      <c r="Q118" s="201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2"/>
      <c r="AG118" s="202"/>
      <c r="AH118" s="203"/>
      <c r="AI118" s="211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173"/>
      <c r="BI118" s="174"/>
      <c r="BJ118" s="174"/>
      <c r="BK118" s="174"/>
      <c r="BL118" s="174"/>
      <c r="BM118" s="174"/>
      <c r="BN118" s="174"/>
      <c r="BO118" s="174"/>
      <c r="BP118" s="174"/>
      <c r="BQ118" s="174"/>
      <c r="BR118" s="174"/>
      <c r="BS118" s="174"/>
      <c r="BT118" s="174"/>
      <c r="BU118" s="174"/>
      <c r="BV118" s="174"/>
      <c r="BW118" s="175"/>
      <c r="BX118" s="219"/>
      <c r="BY118" s="220"/>
      <c r="BZ118" s="220"/>
      <c r="CA118" s="220"/>
      <c r="CB118" s="221"/>
      <c r="CC118" s="188"/>
      <c r="CD118" s="189"/>
      <c r="CF118" s="3"/>
      <c r="CG118" s="27"/>
      <c r="CH118" s="27"/>
      <c r="CI118" s="27"/>
      <c r="CJ118" s="27"/>
      <c r="CK118" s="27"/>
      <c r="CL118" s="27"/>
      <c r="CM118" s="27"/>
      <c r="CN118" s="3"/>
      <c r="CO118" s="3"/>
      <c r="CP118" s="3"/>
      <c r="CQ118" s="3"/>
      <c r="CR118" s="3"/>
      <c r="CS118" s="3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</row>
    <row r="119" spans="2:153" ht="6" customHeight="1">
      <c r="B119" s="179" t="s">
        <v>94</v>
      </c>
      <c r="C119" s="180"/>
      <c r="D119" s="181"/>
      <c r="E119" s="237"/>
      <c r="F119" s="238"/>
      <c r="G119" s="243"/>
      <c r="H119" s="237"/>
      <c r="I119" s="238"/>
      <c r="J119" s="243"/>
      <c r="K119" s="237"/>
      <c r="L119" s="238"/>
      <c r="M119" s="243"/>
      <c r="N119" s="237"/>
      <c r="O119" s="238"/>
      <c r="P119" s="239"/>
      <c r="Q119" s="155">
        <f>IF(E2=7,G5,IF(E2=6,"",IF(E2=5,"",IF(E2=4,"",IF(E2=3,"","")))))</f>
      </c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7"/>
      <c r="AI119" s="209" t="s">
        <v>2</v>
      </c>
      <c r="AJ119" s="210"/>
      <c r="AK119" s="210"/>
      <c r="AL119" s="210"/>
      <c r="AM119" s="210"/>
      <c r="AN119" s="210" t="s">
        <v>2</v>
      </c>
      <c r="AO119" s="210"/>
      <c r="AP119" s="210"/>
      <c r="AQ119" s="210"/>
      <c r="AR119" s="210"/>
      <c r="AS119" s="210" t="s">
        <v>2</v>
      </c>
      <c r="AT119" s="210"/>
      <c r="AU119" s="210"/>
      <c r="AV119" s="210"/>
      <c r="AW119" s="210"/>
      <c r="AX119" s="210" t="s">
        <v>2</v>
      </c>
      <c r="AY119" s="210"/>
      <c r="AZ119" s="210"/>
      <c r="BA119" s="210"/>
      <c r="BB119" s="210"/>
      <c r="BC119" s="210" t="s">
        <v>2</v>
      </c>
      <c r="BD119" s="210"/>
      <c r="BE119" s="210"/>
      <c r="BF119" s="210"/>
      <c r="BG119" s="210"/>
      <c r="BH119" s="213" t="str">
        <f>IF(CC119=""," ",IF(LEFT(CC119,1)="3",Q119,Q121))</f>
        <v> </v>
      </c>
      <c r="BI119" s="214"/>
      <c r="BJ119" s="214"/>
      <c r="BK119" s="214"/>
      <c r="BL119" s="214"/>
      <c r="BM119" s="214"/>
      <c r="BN119" s="214"/>
      <c r="BO119" s="214"/>
      <c r="BP119" s="214"/>
      <c r="BQ119" s="214"/>
      <c r="BR119" s="214"/>
      <c r="BS119" s="214"/>
      <c r="BT119" s="214"/>
      <c r="BU119" s="214"/>
      <c r="BV119" s="214"/>
      <c r="BW119" s="215"/>
      <c r="BX119" s="244">
        <f>IF(CC119="","",VLOOKUP(CC119,result,2,FALSE))</f>
      </c>
      <c r="BY119" s="217"/>
      <c r="BZ119" s="217"/>
      <c r="CA119" s="217"/>
      <c r="CB119" s="218"/>
      <c r="CC119" s="188"/>
      <c r="CD119" s="189"/>
      <c r="CF119" s="3"/>
      <c r="CG119" s="21">
        <f>IF(BH119=G25,1,0)</f>
        <v>0</v>
      </c>
      <c r="CH119" s="21">
        <f>IF(BH119=G28,1,0)</f>
        <v>0</v>
      </c>
      <c r="CI119" s="21">
        <f>IF(BH119=G31,1,0)</f>
        <v>0</v>
      </c>
      <c r="CJ119" s="21">
        <f>IF(BH119=AS25,1,0)</f>
        <v>0</v>
      </c>
      <c r="CK119" s="21">
        <f>IF(BH119=AS28,1,0)</f>
        <v>0</v>
      </c>
      <c r="CL119" s="21">
        <f>IF(BH119=AS31,1,0)</f>
        <v>0</v>
      </c>
      <c r="CM119" s="21">
        <f>IF(BH119=AS34,1,0)</f>
        <v>0</v>
      </c>
      <c r="CN119" s="3"/>
      <c r="CO119" s="3"/>
      <c r="CP119" s="3"/>
      <c r="CQ119" s="3"/>
      <c r="CR119" s="3"/>
      <c r="CS119" s="3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</row>
    <row r="120" spans="2:153" ht="6" customHeight="1">
      <c r="B120" s="179"/>
      <c r="C120" s="180"/>
      <c r="D120" s="181"/>
      <c r="E120" s="231"/>
      <c r="F120" s="232"/>
      <c r="G120" s="241"/>
      <c r="H120" s="231"/>
      <c r="I120" s="232"/>
      <c r="J120" s="241"/>
      <c r="K120" s="231"/>
      <c r="L120" s="232"/>
      <c r="M120" s="241"/>
      <c r="N120" s="231"/>
      <c r="O120" s="232"/>
      <c r="P120" s="233"/>
      <c r="Q120" s="155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7"/>
      <c r="AI120" s="205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70"/>
      <c r="BI120" s="171"/>
      <c r="BJ120" s="171"/>
      <c r="BK120" s="171"/>
      <c r="BL120" s="171"/>
      <c r="BM120" s="171"/>
      <c r="BN120" s="171"/>
      <c r="BO120" s="171"/>
      <c r="BP120" s="171"/>
      <c r="BQ120" s="171"/>
      <c r="BR120" s="171"/>
      <c r="BS120" s="171"/>
      <c r="BT120" s="171"/>
      <c r="BU120" s="171"/>
      <c r="BV120" s="171"/>
      <c r="BW120" s="172"/>
      <c r="BX120" s="185"/>
      <c r="BY120" s="186"/>
      <c r="BZ120" s="186"/>
      <c r="CA120" s="186"/>
      <c r="CB120" s="187"/>
      <c r="CC120" s="188"/>
      <c r="CD120" s="189"/>
      <c r="CF120" s="3"/>
      <c r="CG120" s="24">
        <f>IF(CG121=G25,1,0)</f>
        <v>0</v>
      </c>
      <c r="CH120" s="24">
        <f>IF(CG121=G28,1,0)</f>
        <v>0</v>
      </c>
      <c r="CI120" s="24">
        <f>IF(CG121=G31,1,0)</f>
        <v>0</v>
      </c>
      <c r="CJ120" s="24">
        <f>IF(CG121=AS25,1,0)</f>
        <v>0</v>
      </c>
      <c r="CK120" s="24">
        <f>IF(CG121=AS28,1,0)</f>
        <v>0</v>
      </c>
      <c r="CL120" s="24">
        <f>IF(CG121=AS31,1,0)</f>
        <v>0</v>
      </c>
      <c r="CM120" s="24">
        <f>IF(CG121=AS34,1,0)</f>
        <v>0</v>
      </c>
      <c r="CN120" s="3"/>
      <c r="CO120" s="3"/>
      <c r="CP120" s="3"/>
      <c r="CQ120" s="3"/>
      <c r="CR120" s="3"/>
      <c r="CS120" s="3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</row>
    <row r="121" spans="1:153" ht="6" customHeight="1">
      <c r="A121" s="190" t="s">
        <v>54</v>
      </c>
      <c r="B121" s="192" t="s">
        <v>48</v>
      </c>
      <c r="C121" s="193"/>
      <c r="D121" s="194"/>
      <c r="E121" s="231"/>
      <c r="F121" s="232"/>
      <c r="G121" s="241"/>
      <c r="H121" s="231"/>
      <c r="I121" s="232"/>
      <c r="J121" s="241"/>
      <c r="K121" s="231"/>
      <c r="L121" s="232"/>
      <c r="M121" s="241"/>
      <c r="N121" s="231"/>
      <c r="O121" s="232"/>
      <c r="P121" s="233"/>
      <c r="Q121" s="198">
        <f>IF(E2=7,G9,IF(E2=6,"",IF(E2=5,"",IF(E2=4,"",IF(E2=3,"","")))))</f>
      </c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200"/>
      <c r="AI121" s="205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70"/>
      <c r="BI121" s="171"/>
      <c r="BJ121" s="171"/>
      <c r="BK121" s="171"/>
      <c r="BL121" s="171"/>
      <c r="BM121" s="171"/>
      <c r="BN121" s="171"/>
      <c r="BO121" s="171"/>
      <c r="BP121" s="171"/>
      <c r="BQ121" s="171"/>
      <c r="BR121" s="171"/>
      <c r="BS121" s="171"/>
      <c r="BT121" s="171"/>
      <c r="BU121" s="171"/>
      <c r="BV121" s="171"/>
      <c r="BW121" s="172"/>
      <c r="BX121" s="185"/>
      <c r="BY121" s="186"/>
      <c r="BZ121" s="186"/>
      <c r="CA121" s="186"/>
      <c r="CB121" s="187"/>
      <c r="CC121" s="188"/>
      <c r="CD121" s="189"/>
      <c r="CF121" s="3"/>
      <c r="CG121" s="25" t="str">
        <f>IF(CC119=""," ",IF(LEFT(CC119,1)="3",Q121,Q119))</f>
        <v> </v>
      </c>
      <c r="CH121" s="26"/>
      <c r="CI121" s="26"/>
      <c r="CJ121" s="26"/>
      <c r="CK121" s="27"/>
      <c r="CL121" s="27"/>
      <c r="CM121" s="27"/>
      <c r="CN121" s="3"/>
      <c r="CO121" s="3"/>
      <c r="CP121" s="3"/>
      <c r="CQ121" s="3"/>
      <c r="CR121" s="3"/>
      <c r="CS121" s="3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</row>
    <row r="122" spans="1:153" ht="6" customHeight="1">
      <c r="A122" s="191"/>
      <c r="B122" s="195"/>
      <c r="C122" s="196"/>
      <c r="D122" s="197"/>
      <c r="E122" s="234"/>
      <c r="F122" s="235"/>
      <c r="G122" s="242"/>
      <c r="H122" s="234"/>
      <c r="I122" s="235"/>
      <c r="J122" s="242"/>
      <c r="K122" s="234"/>
      <c r="L122" s="235"/>
      <c r="M122" s="242"/>
      <c r="N122" s="234"/>
      <c r="O122" s="235"/>
      <c r="P122" s="236"/>
      <c r="Q122" s="201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  <c r="AF122" s="202"/>
      <c r="AG122" s="202"/>
      <c r="AH122" s="203"/>
      <c r="AI122" s="205"/>
      <c r="AJ122" s="166"/>
      <c r="AK122" s="166"/>
      <c r="AL122" s="166"/>
      <c r="AM122" s="166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173"/>
      <c r="BI122" s="174"/>
      <c r="BJ122" s="174"/>
      <c r="BK122" s="174"/>
      <c r="BL122" s="174"/>
      <c r="BM122" s="174"/>
      <c r="BN122" s="174"/>
      <c r="BO122" s="174"/>
      <c r="BP122" s="174"/>
      <c r="BQ122" s="174"/>
      <c r="BR122" s="174"/>
      <c r="BS122" s="174"/>
      <c r="BT122" s="174"/>
      <c r="BU122" s="174"/>
      <c r="BV122" s="174"/>
      <c r="BW122" s="175"/>
      <c r="BX122" s="219"/>
      <c r="BY122" s="220"/>
      <c r="BZ122" s="220"/>
      <c r="CA122" s="220"/>
      <c r="CB122" s="221"/>
      <c r="CC122" s="188"/>
      <c r="CD122" s="189"/>
      <c r="CF122" s="3"/>
      <c r="CG122" s="27"/>
      <c r="CH122" s="27"/>
      <c r="CI122" s="27"/>
      <c r="CJ122" s="27"/>
      <c r="CK122" s="27"/>
      <c r="CL122" s="27"/>
      <c r="CM122" s="27"/>
      <c r="CN122" s="3"/>
      <c r="CO122" s="3"/>
      <c r="CP122" s="3"/>
      <c r="CQ122" s="3"/>
      <c r="CR122" s="3"/>
      <c r="CS122" s="3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</row>
    <row r="123" spans="2:153" ht="6" customHeight="1">
      <c r="B123" s="179" t="s">
        <v>25</v>
      </c>
      <c r="C123" s="180"/>
      <c r="D123" s="181"/>
      <c r="E123" s="237"/>
      <c r="F123" s="238"/>
      <c r="G123" s="243"/>
      <c r="H123" s="237"/>
      <c r="I123" s="238"/>
      <c r="J123" s="243"/>
      <c r="K123" s="237"/>
      <c r="L123" s="238"/>
      <c r="M123" s="243"/>
      <c r="N123" s="237"/>
      <c r="O123" s="238"/>
      <c r="P123" s="239"/>
      <c r="Q123" s="155">
        <f>IF(E2=7,G4,IF(E2=6,"",IF(E2=5,"",IF(E2=4,"",IF(E2=3,"","")))))</f>
      </c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7"/>
      <c r="AI123" s="209" t="s">
        <v>2</v>
      </c>
      <c r="AJ123" s="210"/>
      <c r="AK123" s="210"/>
      <c r="AL123" s="210"/>
      <c r="AM123" s="210"/>
      <c r="AN123" s="166" t="s">
        <v>2</v>
      </c>
      <c r="AO123" s="166"/>
      <c r="AP123" s="166"/>
      <c r="AQ123" s="166"/>
      <c r="AR123" s="166"/>
      <c r="AS123" s="166" t="s">
        <v>2</v>
      </c>
      <c r="AT123" s="166"/>
      <c r="AU123" s="166"/>
      <c r="AV123" s="166"/>
      <c r="AW123" s="166"/>
      <c r="AX123" s="166" t="s">
        <v>2</v>
      </c>
      <c r="AY123" s="166"/>
      <c r="AZ123" s="166"/>
      <c r="BA123" s="166"/>
      <c r="BB123" s="166"/>
      <c r="BC123" s="166" t="s">
        <v>2</v>
      </c>
      <c r="BD123" s="166"/>
      <c r="BE123" s="166"/>
      <c r="BF123" s="166"/>
      <c r="BG123" s="166"/>
      <c r="BH123" s="170" t="str">
        <f>IF(CC123=""," ",IF(LEFT(CC123,1)="3",Q123,Q125))</f>
        <v> </v>
      </c>
      <c r="BI123" s="171"/>
      <c r="BJ123" s="171"/>
      <c r="BK123" s="171"/>
      <c r="BL123" s="171"/>
      <c r="BM123" s="171"/>
      <c r="BN123" s="171"/>
      <c r="BO123" s="171"/>
      <c r="BP123" s="171"/>
      <c r="BQ123" s="171"/>
      <c r="BR123" s="171"/>
      <c r="BS123" s="171"/>
      <c r="BT123" s="171"/>
      <c r="BU123" s="171"/>
      <c r="BV123" s="171"/>
      <c r="BW123" s="172"/>
      <c r="BX123" s="185">
        <f>IF(CC123="","",VLOOKUP(CC123,result,2,FALSE))</f>
      </c>
      <c r="BY123" s="186"/>
      <c r="BZ123" s="186"/>
      <c r="CA123" s="186"/>
      <c r="CB123" s="187"/>
      <c r="CC123" s="188"/>
      <c r="CD123" s="189"/>
      <c r="CF123" s="3"/>
      <c r="CG123" s="21">
        <f>IF(BH123=G25,1,0)</f>
        <v>0</v>
      </c>
      <c r="CH123" s="21">
        <f>IF(BH123=G28,1,0)</f>
        <v>0</v>
      </c>
      <c r="CI123" s="21">
        <f>IF(BH123=G31,1,0)</f>
        <v>0</v>
      </c>
      <c r="CJ123" s="21">
        <f>IF(BH123=AS25,1,0)</f>
        <v>0</v>
      </c>
      <c r="CK123" s="21">
        <f>IF(BH123=AS28,1,0)</f>
        <v>0</v>
      </c>
      <c r="CL123" s="21">
        <f>IF(BH123=AS31,1,0)</f>
        <v>0</v>
      </c>
      <c r="CM123" s="21">
        <f>IF(BH123=AS34,1,0)</f>
        <v>0</v>
      </c>
      <c r="CN123" s="3"/>
      <c r="CO123" s="3"/>
      <c r="CP123" s="3"/>
      <c r="CQ123" s="3"/>
      <c r="CR123" s="3"/>
      <c r="CS123" s="3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</row>
    <row r="124" spans="2:153" ht="6" customHeight="1">
      <c r="B124" s="179"/>
      <c r="C124" s="180"/>
      <c r="D124" s="181"/>
      <c r="E124" s="231"/>
      <c r="F124" s="232"/>
      <c r="G124" s="241"/>
      <c r="H124" s="231"/>
      <c r="I124" s="232"/>
      <c r="J124" s="241"/>
      <c r="K124" s="231"/>
      <c r="L124" s="232"/>
      <c r="M124" s="241"/>
      <c r="N124" s="231"/>
      <c r="O124" s="232"/>
      <c r="P124" s="233"/>
      <c r="Q124" s="155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7"/>
      <c r="AI124" s="205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70"/>
      <c r="BI124" s="171"/>
      <c r="BJ124" s="171"/>
      <c r="BK124" s="171"/>
      <c r="BL124" s="171"/>
      <c r="BM124" s="171"/>
      <c r="BN124" s="171"/>
      <c r="BO124" s="171"/>
      <c r="BP124" s="171"/>
      <c r="BQ124" s="171"/>
      <c r="BR124" s="171"/>
      <c r="BS124" s="171"/>
      <c r="BT124" s="171"/>
      <c r="BU124" s="171"/>
      <c r="BV124" s="171"/>
      <c r="BW124" s="172"/>
      <c r="BX124" s="185"/>
      <c r="BY124" s="186"/>
      <c r="BZ124" s="186"/>
      <c r="CA124" s="186"/>
      <c r="CB124" s="187"/>
      <c r="CC124" s="188"/>
      <c r="CD124" s="189"/>
      <c r="CF124" s="3"/>
      <c r="CG124" s="24">
        <f>IF(CG125=G25,1,0)</f>
        <v>0</v>
      </c>
      <c r="CH124" s="24">
        <f>IF(CG125=G28,1,0)</f>
        <v>0</v>
      </c>
      <c r="CI124" s="24">
        <f>IF(CG125=G31,1,0)</f>
        <v>0</v>
      </c>
      <c r="CJ124" s="24">
        <f>IF(CG125=AS25,1,0)</f>
        <v>0</v>
      </c>
      <c r="CK124" s="24">
        <f>IF(CG125=AS28,1,0)</f>
        <v>0</v>
      </c>
      <c r="CL124" s="24">
        <f>IF(CG125=AS31,1,0)</f>
        <v>0</v>
      </c>
      <c r="CM124" s="24">
        <f>IF(CG125=AS34,1,0)</f>
        <v>0</v>
      </c>
      <c r="CN124" s="3"/>
      <c r="CO124" s="3"/>
      <c r="CP124" s="3"/>
      <c r="CQ124" s="3"/>
      <c r="CR124" s="3"/>
      <c r="CS124" s="3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</row>
    <row r="125" spans="1:153" ht="6" customHeight="1">
      <c r="A125" s="190" t="s">
        <v>54</v>
      </c>
      <c r="B125" s="192" t="s">
        <v>51</v>
      </c>
      <c r="C125" s="193"/>
      <c r="D125" s="194"/>
      <c r="E125" s="231"/>
      <c r="F125" s="232"/>
      <c r="G125" s="241"/>
      <c r="H125" s="231"/>
      <c r="I125" s="232"/>
      <c r="J125" s="241"/>
      <c r="K125" s="231"/>
      <c r="L125" s="232"/>
      <c r="M125" s="241"/>
      <c r="N125" s="231"/>
      <c r="O125" s="232"/>
      <c r="P125" s="233"/>
      <c r="Q125" s="198">
        <f>IF(E2=7,G8,IF(E2=6,"",IF(E2=5,"",IF(E2=4,"",IF(E2=3,"","")))))</f>
      </c>
      <c r="R125" s="256"/>
      <c r="S125" s="256"/>
      <c r="T125" s="256"/>
      <c r="U125" s="256"/>
      <c r="V125" s="256"/>
      <c r="W125" s="256"/>
      <c r="X125" s="256"/>
      <c r="Y125" s="256"/>
      <c r="Z125" s="256"/>
      <c r="AA125" s="256"/>
      <c r="AB125" s="256"/>
      <c r="AC125" s="256"/>
      <c r="AD125" s="256"/>
      <c r="AE125" s="256"/>
      <c r="AF125" s="256"/>
      <c r="AG125" s="256"/>
      <c r="AH125" s="257"/>
      <c r="AI125" s="205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70"/>
      <c r="BI125" s="171"/>
      <c r="BJ125" s="171"/>
      <c r="BK125" s="171"/>
      <c r="BL125" s="171"/>
      <c r="BM125" s="171"/>
      <c r="BN125" s="171"/>
      <c r="BO125" s="171"/>
      <c r="BP125" s="171"/>
      <c r="BQ125" s="171"/>
      <c r="BR125" s="171"/>
      <c r="BS125" s="171"/>
      <c r="BT125" s="171"/>
      <c r="BU125" s="171"/>
      <c r="BV125" s="171"/>
      <c r="BW125" s="172"/>
      <c r="BX125" s="185"/>
      <c r="BY125" s="186"/>
      <c r="BZ125" s="186"/>
      <c r="CA125" s="186"/>
      <c r="CB125" s="187"/>
      <c r="CC125" s="188"/>
      <c r="CD125" s="189"/>
      <c r="CF125" s="3"/>
      <c r="CG125" s="25" t="str">
        <f>IF(CC123=""," ",IF(LEFT(CC123,1)="3",Q125,Q123))</f>
        <v> </v>
      </c>
      <c r="CH125" s="26"/>
      <c r="CI125" s="26"/>
      <c r="CJ125" s="26"/>
      <c r="CK125" s="27"/>
      <c r="CL125" s="27"/>
      <c r="CM125" s="27"/>
      <c r="CN125" s="3"/>
      <c r="CO125" s="3"/>
      <c r="CP125" s="3"/>
      <c r="CQ125" s="3"/>
      <c r="CR125" s="3"/>
      <c r="CS125" s="3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</row>
    <row r="126" spans="1:153" ht="6" customHeight="1">
      <c r="A126" s="191"/>
      <c r="B126" s="222"/>
      <c r="C126" s="223"/>
      <c r="D126" s="224"/>
      <c r="E126" s="234"/>
      <c r="F126" s="235"/>
      <c r="G126" s="242"/>
      <c r="H126" s="234"/>
      <c r="I126" s="235"/>
      <c r="J126" s="242"/>
      <c r="K126" s="249"/>
      <c r="L126" s="250"/>
      <c r="M126" s="251"/>
      <c r="N126" s="249"/>
      <c r="O126" s="250"/>
      <c r="P126" s="252"/>
      <c r="Q126" s="258"/>
      <c r="R126" s="259"/>
      <c r="S126" s="259"/>
      <c r="T126" s="259"/>
      <c r="U126" s="259"/>
      <c r="V126" s="259"/>
      <c r="W126" s="259"/>
      <c r="X126" s="259"/>
      <c r="Y126" s="259"/>
      <c r="Z126" s="259"/>
      <c r="AA126" s="259"/>
      <c r="AB126" s="259"/>
      <c r="AC126" s="259"/>
      <c r="AD126" s="259"/>
      <c r="AE126" s="259"/>
      <c r="AF126" s="259"/>
      <c r="AG126" s="259"/>
      <c r="AH126" s="260"/>
      <c r="AI126" s="261"/>
      <c r="AJ126" s="245"/>
      <c r="AK126" s="245"/>
      <c r="AL126" s="245"/>
      <c r="AM126" s="245"/>
      <c r="AN126" s="245"/>
      <c r="AO126" s="245"/>
      <c r="AP126" s="245"/>
      <c r="AQ126" s="245"/>
      <c r="AR126" s="245"/>
      <c r="AS126" s="245"/>
      <c r="AT126" s="245"/>
      <c r="AU126" s="245"/>
      <c r="AV126" s="245"/>
      <c r="AW126" s="245"/>
      <c r="AX126" s="245"/>
      <c r="AY126" s="245"/>
      <c r="AZ126" s="245"/>
      <c r="BA126" s="245"/>
      <c r="BB126" s="245"/>
      <c r="BC126" s="245"/>
      <c r="BD126" s="245"/>
      <c r="BE126" s="245"/>
      <c r="BF126" s="245"/>
      <c r="BG126" s="245"/>
      <c r="BH126" s="246"/>
      <c r="BI126" s="247"/>
      <c r="BJ126" s="247"/>
      <c r="BK126" s="247"/>
      <c r="BL126" s="247"/>
      <c r="BM126" s="247"/>
      <c r="BN126" s="247"/>
      <c r="BO126" s="247"/>
      <c r="BP126" s="247"/>
      <c r="BQ126" s="247"/>
      <c r="BR126" s="247"/>
      <c r="BS126" s="247"/>
      <c r="BT126" s="247"/>
      <c r="BU126" s="247"/>
      <c r="BV126" s="247"/>
      <c r="BW126" s="248"/>
      <c r="BX126" s="253"/>
      <c r="BY126" s="254"/>
      <c r="BZ126" s="254"/>
      <c r="CA126" s="254"/>
      <c r="CB126" s="255"/>
      <c r="CC126" s="188"/>
      <c r="CD126" s="189"/>
      <c r="CF126" s="3"/>
      <c r="CG126" s="27"/>
      <c r="CH126" s="27"/>
      <c r="CI126" s="27"/>
      <c r="CJ126" s="27"/>
      <c r="CK126" s="27"/>
      <c r="CL126" s="27"/>
      <c r="CM126" s="27"/>
      <c r="CN126" s="3"/>
      <c r="CO126" s="3"/>
      <c r="CP126" s="3"/>
      <c r="CQ126" s="3"/>
      <c r="CR126" s="3"/>
      <c r="CS126" s="3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</row>
    <row r="127" spans="5:153" ht="6.75" customHeight="1"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3"/>
      <c r="CG127" s="262">
        <f aca="true" t="shared" si="0" ref="CG127:CL127">CG43+CG47+CG51+CG55+CG59+CG63+CG67+CG71+CG75+CG79+CG83+CG87+CG91+CG95+CG99+CG103+CG107+CG111+CG115+CG119+CG123</f>
        <v>4</v>
      </c>
      <c r="CH127" s="262">
        <f t="shared" si="0"/>
        <v>3</v>
      </c>
      <c r="CI127" s="262">
        <f t="shared" si="0"/>
        <v>2</v>
      </c>
      <c r="CJ127" s="262">
        <f t="shared" si="0"/>
        <v>1</v>
      </c>
      <c r="CK127" s="262">
        <f>CK43+CK47+CK51+CK55+CK59+CK63+CK67+CK71+CK75+CK79+CK83+CK87+CK91+CK95+CK99+CK103+CK107+CK111+CK115+CK119+CK123</f>
        <v>0</v>
      </c>
      <c r="CL127" s="262">
        <f t="shared" si="0"/>
        <v>0</v>
      </c>
      <c r="CM127" s="262">
        <f>CM43+CM47+CM51+CM55+CM59+CM63+CM67+CM71+CM75+CM79+CM83+CM87+CM91+CM95+CM99+CM103+CM107+CM111+CM115+CM119+CM123</f>
        <v>0</v>
      </c>
      <c r="CN127" s="3"/>
      <c r="CO127" s="3"/>
      <c r="CP127" s="3"/>
      <c r="CQ127" s="3"/>
      <c r="CR127" s="3"/>
      <c r="CS127" s="3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</row>
    <row r="128" spans="5:153" ht="6.75" customHeight="1"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3"/>
      <c r="CG128" s="262"/>
      <c r="CH128" s="262"/>
      <c r="CI128" s="262"/>
      <c r="CJ128" s="262"/>
      <c r="CK128" s="262"/>
      <c r="CL128" s="262"/>
      <c r="CM128" s="262"/>
      <c r="CN128" s="3"/>
      <c r="CO128" s="3"/>
      <c r="CP128" s="3"/>
      <c r="CQ128" s="3"/>
      <c r="CR128" s="3"/>
      <c r="CS128" s="3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</row>
    <row r="129" spans="5:153" ht="12" customHeight="1">
      <c r="E129" s="30"/>
      <c r="F129" s="30"/>
      <c r="G129" s="30"/>
      <c r="H129" s="30"/>
      <c r="I129" s="30"/>
      <c r="J129" s="31" t="s">
        <v>96</v>
      </c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3"/>
      <c r="AJ129" s="30"/>
      <c r="AK129" s="263" t="s">
        <v>36</v>
      </c>
      <c r="AL129" s="264"/>
      <c r="AM129" s="265"/>
      <c r="AN129" s="263" t="s">
        <v>37</v>
      </c>
      <c r="AO129" s="264"/>
      <c r="AP129" s="265"/>
      <c r="AQ129" s="263" t="s">
        <v>38</v>
      </c>
      <c r="AR129" s="264"/>
      <c r="AS129" s="265"/>
      <c r="AT129" s="266" t="s">
        <v>81</v>
      </c>
      <c r="AU129" s="267"/>
      <c r="AV129" s="268"/>
      <c r="AW129" s="263" t="s">
        <v>39</v>
      </c>
      <c r="AX129" s="264"/>
      <c r="AY129" s="265"/>
      <c r="AZ129" s="269" t="s">
        <v>40</v>
      </c>
      <c r="BA129" s="270"/>
      <c r="BB129" s="270"/>
      <c r="BC129" s="270"/>
      <c r="BD129" s="270"/>
      <c r="BE129" s="270"/>
      <c r="BF129" s="270"/>
      <c r="BG129" s="270"/>
      <c r="BH129" s="270"/>
      <c r="BI129" s="270"/>
      <c r="BJ129" s="270"/>
      <c r="BK129" s="270"/>
      <c r="BL129" s="270"/>
      <c r="BM129" s="270"/>
      <c r="BN129" s="270"/>
      <c r="BO129" s="270"/>
      <c r="BP129" s="270"/>
      <c r="BQ129" s="270"/>
      <c r="BR129" s="270"/>
      <c r="BS129" s="270"/>
      <c r="BT129" s="270"/>
      <c r="BU129" s="270"/>
      <c r="BV129" s="270"/>
      <c r="BW129" s="270"/>
      <c r="BX129" s="270"/>
      <c r="BY129" s="270"/>
      <c r="BZ129" s="270"/>
      <c r="CA129" s="270"/>
      <c r="CB129" s="271"/>
      <c r="CC129" s="29"/>
      <c r="CD129" s="29"/>
      <c r="CE129" s="29"/>
      <c r="CF129" s="3"/>
      <c r="CG129" s="262">
        <f aca="true" t="shared" si="1" ref="CG129:CL129">CG44+CG48+CG52+CG56+CG60+CG64+CG68+CG72+CG76+CG80+CG84+CG88+CG92+CG96+CG100+CG104+CG108+CG112+CG116+CG120+CG124</f>
        <v>0</v>
      </c>
      <c r="CH129" s="262">
        <f t="shared" si="1"/>
        <v>1</v>
      </c>
      <c r="CI129" s="262">
        <f t="shared" si="1"/>
        <v>2</v>
      </c>
      <c r="CJ129" s="262">
        <f t="shared" si="1"/>
        <v>3</v>
      </c>
      <c r="CK129" s="262">
        <f>CK44+CK48+CK52+CK56+CK60+CK64+CK68+CK72+CK76+CK80+CK84+CK88+CK92+CK96+CK100+CK104+CK108+CK112+CK116+CK120+CK124</f>
        <v>4</v>
      </c>
      <c r="CL129" s="262">
        <f t="shared" si="1"/>
        <v>0</v>
      </c>
      <c r="CM129" s="262">
        <f>CM44+CM48+CM52+CM56+CM60+CM64+CM68+CM72+CM76+CM80+CM84+CM88+CM92+CM96+CM100+CM104+CM108+CM112+CM116+CM120+CM124</f>
        <v>0</v>
      </c>
      <c r="CN129" s="3"/>
      <c r="CO129" s="3"/>
      <c r="CP129" s="3"/>
      <c r="CQ129" s="3"/>
      <c r="CR129" s="3"/>
      <c r="CS129" s="3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</row>
    <row r="130" spans="5:153" ht="12" customHeight="1">
      <c r="E130" s="30"/>
      <c r="F130" s="30"/>
      <c r="G130" s="30"/>
      <c r="H130" s="30"/>
      <c r="I130" s="30"/>
      <c r="J130" s="272">
        <f aca="true" t="shared" si="2" ref="J130:J136">IF(AK130&lt;&gt;"",RANK(AW130,$AW$130:$AW$136),"")</f>
        <v>1</v>
      </c>
      <c r="K130" s="273"/>
      <c r="L130" s="273"/>
      <c r="M130" s="274"/>
      <c r="N130" s="34" t="str">
        <f>IF(G25&lt;&gt;"",G25&amp;"   ("&amp;Y25&amp;")","")</f>
        <v>Èric Torné   (CTT Borges)</v>
      </c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6"/>
      <c r="AJ130" s="37"/>
      <c r="AK130" s="275">
        <f aca="true" t="shared" si="3" ref="AK130:AK136">IF(SUM(AN130:AS131)=0,"",SUM(AN130:AQ130))</f>
        <v>4</v>
      </c>
      <c r="AL130" s="276"/>
      <c r="AM130" s="277"/>
      <c r="AN130" s="275">
        <f>IF(CG127+CG129=0,"",CG127)</f>
        <v>4</v>
      </c>
      <c r="AO130" s="276"/>
      <c r="AP130" s="277"/>
      <c r="AQ130" s="275">
        <f>IF(CG127+CG129=0,"",CG129)</f>
        <v>0</v>
      </c>
      <c r="AR130" s="276"/>
      <c r="AS130" s="277"/>
      <c r="AT130" s="278"/>
      <c r="AU130" s="279"/>
      <c r="AV130" s="280"/>
      <c r="AW130" s="275">
        <f aca="true" t="shared" si="4" ref="AW130:AW136">IF(AK130&lt;&gt;"",AN130*2+AQ130-AT130,"")</f>
        <v>8</v>
      </c>
      <c r="AX130" s="276"/>
      <c r="AY130" s="277"/>
      <c r="AZ130" s="281"/>
      <c r="BA130" s="282"/>
      <c r="BB130" s="282"/>
      <c r="BC130" s="282"/>
      <c r="BD130" s="282"/>
      <c r="BE130" s="282"/>
      <c r="BF130" s="282"/>
      <c r="BG130" s="282"/>
      <c r="BH130" s="282"/>
      <c r="BI130" s="282"/>
      <c r="BJ130" s="282"/>
      <c r="BK130" s="282"/>
      <c r="BL130" s="282"/>
      <c r="BM130" s="282"/>
      <c r="BN130" s="282"/>
      <c r="BO130" s="282"/>
      <c r="BP130" s="282"/>
      <c r="BQ130" s="282"/>
      <c r="BR130" s="282"/>
      <c r="BS130" s="282"/>
      <c r="BT130" s="282"/>
      <c r="BU130" s="282"/>
      <c r="BV130" s="282"/>
      <c r="BW130" s="282"/>
      <c r="BX130" s="282"/>
      <c r="BY130" s="282"/>
      <c r="BZ130" s="282"/>
      <c r="CA130" s="282"/>
      <c r="CB130" s="283"/>
      <c r="CC130" s="29"/>
      <c r="CD130" s="29"/>
      <c r="CE130" s="29"/>
      <c r="CF130" s="3"/>
      <c r="CG130" s="262"/>
      <c r="CH130" s="262"/>
      <c r="CI130" s="262"/>
      <c r="CJ130" s="262"/>
      <c r="CK130" s="262"/>
      <c r="CL130" s="262"/>
      <c r="CM130" s="262"/>
      <c r="CN130" s="3"/>
      <c r="CO130" s="3"/>
      <c r="CP130" s="3"/>
      <c r="CQ130" s="3"/>
      <c r="CR130" s="3"/>
      <c r="CS130" s="3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</row>
    <row r="131" spans="5:153" ht="12" customHeight="1">
      <c r="E131" s="30"/>
      <c r="F131" s="30"/>
      <c r="G131" s="30"/>
      <c r="H131" s="30"/>
      <c r="I131" s="30"/>
      <c r="J131" s="272">
        <f t="shared" si="2"/>
        <v>2</v>
      </c>
      <c r="K131" s="273"/>
      <c r="L131" s="273"/>
      <c r="M131" s="274"/>
      <c r="N131" s="34" t="str">
        <f>IF(G28&lt;&gt;"",G28&amp;"   ("&amp;Y28&amp;")","")</f>
        <v>Unai Casola   (CTT Borges)</v>
      </c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6"/>
      <c r="AJ131" s="37"/>
      <c r="AK131" s="275">
        <f t="shared" si="3"/>
        <v>4</v>
      </c>
      <c r="AL131" s="276"/>
      <c r="AM131" s="277"/>
      <c r="AN131" s="275">
        <f>IF(CH127+CH129=0,"",CH127)</f>
        <v>3</v>
      </c>
      <c r="AO131" s="276"/>
      <c r="AP131" s="277"/>
      <c r="AQ131" s="275">
        <f>IF(CH127+CH129=0,"",CH129)</f>
        <v>1</v>
      </c>
      <c r="AR131" s="276"/>
      <c r="AS131" s="277"/>
      <c r="AT131" s="278"/>
      <c r="AU131" s="279"/>
      <c r="AV131" s="280"/>
      <c r="AW131" s="275">
        <f t="shared" si="4"/>
        <v>7</v>
      </c>
      <c r="AX131" s="276"/>
      <c r="AY131" s="277"/>
      <c r="AZ131" s="281"/>
      <c r="BA131" s="282"/>
      <c r="BB131" s="282"/>
      <c r="BC131" s="282"/>
      <c r="BD131" s="282"/>
      <c r="BE131" s="282"/>
      <c r="BF131" s="282"/>
      <c r="BG131" s="282"/>
      <c r="BH131" s="282"/>
      <c r="BI131" s="282"/>
      <c r="BJ131" s="282"/>
      <c r="BK131" s="282"/>
      <c r="BL131" s="282"/>
      <c r="BM131" s="282"/>
      <c r="BN131" s="282"/>
      <c r="BO131" s="282"/>
      <c r="BP131" s="282"/>
      <c r="BQ131" s="282"/>
      <c r="BR131" s="282"/>
      <c r="BS131" s="282"/>
      <c r="BT131" s="282"/>
      <c r="BU131" s="282"/>
      <c r="BV131" s="282"/>
      <c r="BW131" s="282"/>
      <c r="BX131" s="282"/>
      <c r="BY131" s="282"/>
      <c r="BZ131" s="282"/>
      <c r="CA131" s="282"/>
      <c r="CB131" s="283"/>
      <c r="CC131" s="29"/>
      <c r="CD131" s="29"/>
      <c r="CE131" s="29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</row>
    <row r="132" spans="5:153" ht="12" customHeight="1">
      <c r="E132" s="30"/>
      <c r="F132" s="30"/>
      <c r="G132" s="30"/>
      <c r="H132" s="30"/>
      <c r="I132" s="30"/>
      <c r="J132" s="272">
        <f t="shared" si="2"/>
        <v>3</v>
      </c>
      <c r="K132" s="273"/>
      <c r="L132" s="273"/>
      <c r="M132" s="274"/>
      <c r="N132" s="34" t="str">
        <f>IF(G31&lt;&gt;"",G31&amp;"   ("&amp;Y31&amp;")","")</f>
        <v>Edna Solans   (CTT Borges)</v>
      </c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6"/>
      <c r="AJ132" s="37"/>
      <c r="AK132" s="275">
        <f t="shared" si="3"/>
        <v>4</v>
      </c>
      <c r="AL132" s="276"/>
      <c r="AM132" s="277"/>
      <c r="AN132" s="275">
        <f>IF(CI127+CI129=0,"",CI127)</f>
        <v>2</v>
      </c>
      <c r="AO132" s="276"/>
      <c r="AP132" s="277"/>
      <c r="AQ132" s="275">
        <f>IF(CI127+CI129=0,"",CI129)</f>
        <v>2</v>
      </c>
      <c r="AR132" s="276"/>
      <c r="AS132" s="277"/>
      <c r="AT132" s="278"/>
      <c r="AU132" s="279"/>
      <c r="AV132" s="280"/>
      <c r="AW132" s="275">
        <f t="shared" si="4"/>
        <v>6</v>
      </c>
      <c r="AX132" s="276"/>
      <c r="AY132" s="277"/>
      <c r="AZ132" s="281"/>
      <c r="BA132" s="282"/>
      <c r="BB132" s="282"/>
      <c r="BC132" s="282"/>
      <c r="BD132" s="282"/>
      <c r="BE132" s="282"/>
      <c r="BF132" s="282"/>
      <c r="BG132" s="282"/>
      <c r="BH132" s="282"/>
      <c r="BI132" s="282"/>
      <c r="BJ132" s="282"/>
      <c r="BK132" s="282"/>
      <c r="BL132" s="282"/>
      <c r="BM132" s="282"/>
      <c r="BN132" s="282"/>
      <c r="BO132" s="282"/>
      <c r="BP132" s="282"/>
      <c r="BQ132" s="282"/>
      <c r="BR132" s="282"/>
      <c r="BS132" s="282"/>
      <c r="BT132" s="282"/>
      <c r="BU132" s="282"/>
      <c r="BV132" s="282"/>
      <c r="BW132" s="282"/>
      <c r="BX132" s="282"/>
      <c r="BY132" s="282"/>
      <c r="BZ132" s="282"/>
      <c r="CA132" s="282"/>
      <c r="CB132" s="283"/>
      <c r="CC132" s="29"/>
      <c r="CD132" s="29"/>
      <c r="CE132" s="29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</row>
    <row r="133" spans="5:153" ht="12" customHeight="1">
      <c r="E133" s="30"/>
      <c r="F133" s="30"/>
      <c r="G133" s="30"/>
      <c r="H133" s="30"/>
      <c r="I133" s="30"/>
      <c r="J133" s="272">
        <f t="shared" si="2"/>
        <v>4</v>
      </c>
      <c r="K133" s="273"/>
      <c r="L133" s="273"/>
      <c r="M133" s="274"/>
      <c r="N133" s="34" t="str">
        <f>IF(AS25&lt;&gt;"",AS25&amp;"   ("&amp;BK25&amp;")","")</f>
        <v>Laura Magriñà   (CTT Borges)</v>
      </c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6"/>
      <c r="AJ133" s="37"/>
      <c r="AK133" s="275">
        <f t="shared" si="3"/>
        <v>4</v>
      </c>
      <c r="AL133" s="276"/>
      <c r="AM133" s="277"/>
      <c r="AN133" s="275">
        <f>IF(CJ127+CJ129=0,"",CJ127)</f>
        <v>1</v>
      </c>
      <c r="AO133" s="276"/>
      <c r="AP133" s="277"/>
      <c r="AQ133" s="275">
        <f>IF(CJ127+CJ129=0,"",CJ129)</f>
        <v>3</v>
      </c>
      <c r="AR133" s="276"/>
      <c r="AS133" s="277"/>
      <c r="AT133" s="278"/>
      <c r="AU133" s="279"/>
      <c r="AV133" s="280"/>
      <c r="AW133" s="275">
        <f t="shared" si="4"/>
        <v>5</v>
      </c>
      <c r="AX133" s="276"/>
      <c r="AY133" s="277"/>
      <c r="AZ133" s="281"/>
      <c r="BA133" s="282"/>
      <c r="BB133" s="282"/>
      <c r="BC133" s="282"/>
      <c r="BD133" s="282"/>
      <c r="BE133" s="282"/>
      <c r="BF133" s="282"/>
      <c r="BG133" s="282"/>
      <c r="BH133" s="282"/>
      <c r="BI133" s="282"/>
      <c r="BJ133" s="282"/>
      <c r="BK133" s="282"/>
      <c r="BL133" s="282"/>
      <c r="BM133" s="282"/>
      <c r="BN133" s="282"/>
      <c r="BO133" s="282"/>
      <c r="BP133" s="282"/>
      <c r="BQ133" s="282"/>
      <c r="BR133" s="282"/>
      <c r="BS133" s="282"/>
      <c r="BT133" s="282"/>
      <c r="BU133" s="282"/>
      <c r="BV133" s="282"/>
      <c r="BW133" s="282"/>
      <c r="BX133" s="282"/>
      <c r="BY133" s="282"/>
      <c r="BZ133" s="282"/>
      <c r="CA133" s="282"/>
      <c r="CB133" s="283"/>
      <c r="CC133" s="29"/>
      <c r="CD133" s="29"/>
      <c r="CE133" s="29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</row>
    <row r="134" spans="5:153" ht="12" customHeight="1">
      <c r="E134" s="30"/>
      <c r="F134" s="30"/>
      <c r="G134" s="30"/>
      <c r="H134" s="30"/>
      <c r="I134" s="30"/>
      <c r="J134" s="272">
        <f t="shared" si="2"/>
        <v>5</v>
      </c>
      <c r="K134" s="273"/>
      <c r="L134" s="273"/>
      <c r="M134" s="274"/>
      <c r="N134" s="34" t="str">
        <f>IF(AS28&lt;&gt;"",AS28&amp;"   ("&amp;BK28&amp;")","")</f>
        <v>Josep Cayuela   (CTT Lleida)</v>
      </c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6"/>
      <c r="AJ134" s="37"/>
      <c r="AK134" s="275">
        <f>IF(SUM(AN134:AS135)=0,"",SUM(AN134:AQ134))</f>
        <v>4</v>
      </c>
      <c r="AL134" s="276"/>
      <c r="AM134" s="277"/>
      <c r="AN134" s="275">
        <f>IF(CK127+CK129=0,"",CK127)</f>
        <v>0</v>
      </c>
      <c r="AO134" s="276"/>
      <c r="AP134" s="277"/>
      <c r="AQ134" s="275">
        <f>IF(CK127+CK129=0,"",CK129)</f>
        <v>4</v>
      </c>
      <c r="AR134" s="276"/>
      <c r="AS134" s="277"/>
      <c r="AT134" s="278"/>
      <c r="AU134" s="279"/>
      <c r="AV134" s="280"/>
      <c r="AW134" s="275">
        <f>IF(AK134&lt;&gt;"",AN134*2+AQ134-AT134,"")</f>
        <v>4</v>
      </c>
      <c r="AX134" s="276"/>
      <c r="AY134" s="277"/>
      <c r="AZ134" s="281"/>
      <c r="BA134" s="282"/>
      <c r="BB134" s="282"/>
      <c r="BC134" s="282"/>
      <c r="BD134" s="282"/>
      <c r="BE134" s="282"/>
      <c r="BF134" s="282"/>
      <c r="BG134" s="282"/>
      <c r="BH134" s="282"/>
      <c r="BI134" s="282"/>
      <c r="BJ134" s="282"/>
      <c r="BK134" s="282"/>
      <c r="BL134" s="282"/>
      <c r="BM134" s="282"/>
      <c r="BN134" s="282"/>
      <c r="BO134" s="282"/>
      <c r="BP134" s="282"/>
      <c r="BQ134" s="282"/>
      <c r="BR134" s="282"/>
      <c r="BS134" s="282"/>
      <c r="BT134" s="282"/>
      <c r="BU134" s="282"/>
      <c r="BV134" s="282"/>
      <c r="BW134" s="282"/>
      <c r="BX134" s="282"/>
      <c r="BY134" s="282"/>
      <c r="BZ134" s="282"/>
      <c r="CA134" s="282"/>
      <c r="CB134" s="283"/>
      <c r="CC134" s="29"/>
      <c r="CD134" s="29"/>
      <c r="CE134" s="29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</row>
    <row r="135" spans="5:153" ht="12" customHeight="1">
      <c r="E135" s="30"/>
      <c r="F135" s="30"/>
      <c r="G135" s="30"/>
      <c r="H135" s="30"/>
      <c r="I135" s="30"/>
      <c r="J135" s="272">
        <f>IF(AK135&lt;&gt;"",RANK(AW135,$AW$130:$AW$136),"")</f>
      </c>
      <c r="K135" s="273"/>
      <c r="L135" s="273"/>
      <c r="M135" s="274"/>
      <c r="N135" s="34">
        <f>IF(AS31&lt;&gt;"",AS31&amp;"   ("&amp;BK31&amp;")","")</f>
      </c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6"/>
      <c r="AJ135" s="37"/>
      <c r="AK135" s="275">
        <f>IF(SUM(AN135:AS136)=0,"",SUM(AN135:AQ135))</f>
      </c>
      <c r="AL135" s="276"/>
      <c r="AM135" s="277"/>
      <c r="AN135" s="275">
        <f>IF(CL127+CL129=0,"",CL127)</f>
      </c>
      <c r="AO135" s="276"/>
      <c r="AP135" s="277"/>
      <c r="AQ135" s="275">
        <f>IF(CL127+CL129=0,"",CL127)</f>
      </c>
      <c r="AR135" s="276"/>
      <c r="AS135" s="277"/>
      <c r="AT135" s="278"/>
      <c r="AU135" s="279"/>
      <c r="AV135" s="280"/>
      <c r="AW135" s="275">
        <f>IF(AK135&lt;&gt;"",AN135*2+AQ135-AT135,"")</f>
      </c>
      <c r="AX135" s="276"/>
      <c r="AY135" s="277"/>
      <c r="AZ135" s="40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2"/>
      <c r="CC135" s="29"/>
      <c r="CD135" s="29"/>
      <c r="CE135" s="29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</row>
    <row r="136" spans="5:153" ht="12" customHeight="1">
      <c r="E136" s="30"/>
      <c r="F136" s="30"/>
      <c r="G136" s="30"/>
      <c r="H136" s="30"/>
      <c r="I136" s="30"/>
      <c r="J136" s="272">
        <f t="shared" si="2"/>
      </c>
      <c r="K136" s="273"/>
      <c r="L136" s="273"/>
      <c r="M136" s="274"/>
      <c r="N136" s="34">
        <f>IF(AS34&lt;&gt;"",AS34&amp;"   ("&amp;BK34&amp;")","")</f>
      </c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6"/>
      <c r="AJ136" s="37"/>
      <c r="AK136" s="275">
        <f t="shared" si="3"/>
      </c>
      <c r="AL136" s="276"/>
      <c r="AM136" s="277"/>
      <c r="AN136" s="275">
        <f>IF(CM127+CM129=0,"",CM127)</f>
      </c>
      <c r="AO136" s="276"/>
      <c r="AP136" s="277"/>
      <c r="AQ136" s="275">
        <f>IF(CM127+CM129=0,"",CM129)</f>
      </c>
      <c r="AR136" s="276"/>
      <c r="AS136" s="277"/>
      <c r="AT136" s="278"/>
      <c r="AU136" s="279"/>
      <c r="AV136" s="280"/>
      <c r="AW136" s="275">
        <f t="shared" si="4"/>
      </c>
      <c r="AX136" s="276"/>
      <c r="AY136" s="277"/>
      <c r="AZ136" s="284"/>
      <c r="BA136" s="285"/>
      <c r="BB136" s="285"/>
      <c r="BC136" s="285"/>
      <c r="BD136" s="285"/>
      <c r="BE136" s="285"/>
      <c r="BF136" s="285"/>
      <c r="BG136" s="285"/>
      <c r="BH136" s="285"/>
      <c r="BI136" s="285"/>
      <c r="BJ136" s="285"/>
      <c r="BK136" s="285"/>
      <c r="BL136" s="285"/>
      <c r="BM136" s="285"/>
      <c r="BN136" s="285"/>
      <c r="BO136" s="285"/>
      <c r="BP136" s="285"/>
      <c r="BQ136" s="285"/>
      <c r="BR136" s="285"/>
      <c r="BS136" s="285"/>
      <c r="BT136" s="285"/>
      <c r="BU136" s="285"/>
      <c r="BV136" s="285"/>
      <c r="BW136" s="285"/>
      <c r="BX136" s="285"/>
      <c r="BY136" s="285"/>
      <c r="BZ136" s="285"/>
      <c r="CA136" s="285"/>
      <c r="CB136" s="286"/>
      <c r="CC136" s="29"/>
      <c r="CD136" s="29"/>
      <c r="CE136" s="29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</row>
    <row r="137" spans="1:153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</row>
    <row r="138" spans="1:153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</row>
    <row r="139" spans="1:153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</row>
    <row r="140" spans="1:153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</row>
    <row r="141" spans="1:153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</row>
    <row r="142" spans="1:153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</row>
    <row r="143" spans="1:153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</row>
    <row r="144" spans="1:153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</row>
    <row r="145" spans="1:153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</row>
    <row r="146" spans="1:153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</row>
    <row r="147" spans="1:153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</row>
    <row r="148" spans="1:153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</row>
    <row r="149" spans="1:153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</row>
    <row r="150" spans="1:153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</row>
    <row r="151" spans="5:153" ht="12.75" customHeight="1">
      <c r="E151" s="30"/>
      <c r="F151" s="30"/>
      <c r="G151" s="30"/>
      <c r="H151" s="30"/>
      <c r="I151" s="30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38"/>
      <c r="AX151" s="30"/>
      <c r="AY151" s="30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</row>
    <row r="152" spans="6:153" ht="12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</row>
    <row r="153" spans="93:153" ht="12.75" customHeight="1"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</row>
    <row r="154" spans="93:153" ht="6.75" customHeight="1"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</row>
    <row r="155" spans="93:153" ht="6.75" customHeight="1"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</row>
    <row r="156" spans="93:153" ht="6.75" customHeight="1"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</row>
    <row r="157" spans="93:153" ht="6.75" customHeight="1"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</row>
    <row r="158" spans="93:153" ht="6.75" customHeight="1"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</row>
    <row r="159" spans="93:153" ht="6.75" customHeight="1"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</row>
    <row r="160" spans="93:153" ht="6.75" customHeight="1"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</row>
    <row r="161" spans="93:153" ht="6.75" customHeight="1"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</row>
    <row r="162" spans="93:153" ht="6.75" customHeight="1"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</row>
    <row r="163" spans="93:153" ht="6.75" customHeight="1"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</row>
    <row r="164" spans="93:153" ht="6.75" customHeight="1"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</row>
    <row r="165" spans="93:153" ht="6.75" customHeight="1"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</row>
    <row r="166" spans="93:153" ht="6.75" customHeight="1"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</row>
    <row r="167" spans="93:153" ht="6.75" customHeight="1"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</row>
    <row r="168" spans="93:153" ht="6.75" customHeight="1"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</row>
    <row r="169" spans="93:153" ht="6.75" customHeight="1"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</row>
    <row r="170" spans="93:153" ht="6.75" customHeight="1"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</row>
    <row r="171" spans="84:89" ht="6.75" customHeight="1">
      <c r="CF171" s="29"/>
      <c r="CG171" s="29"/>
      <c r="CH171" s="30"/>
      <c r="CI171" s="30"/>
      <c r="CJ171" s="5"/>
      <c r="CK171" s="5"/>
    </row>
    <row r="172" spans="84:89" ht="6.75" customHeight="1">
      <c r="CF172" s="29"/>
      <c r="CG172" s="29"/>
      <c r="CH172" s="30"/>
      <c r="CI172" s="30"/>
      <c r="CJ172" s="5"/>
      <c r="CK172" s="5"/>
    </row>
    <row r="173" spans="84:89" ht="6.75" customHeight="1">
      <c r="CF173" s="29"/>
      <c r="CG173" s="29"/>
      <c r="CH173" s="30"/>
      <c r="CI173" s="30"/>
      <c r="CJ173" s="5"/>
      <c r="CK173" s="5"/>
    </row>
    <row r="174" spans="84:89" ht="6.75" customHeight="1">
      <c r="CF174" s="29"/>
      <c r="CG174" s="29"/>
      <c r="CH174" s="30"/>
      <c r="CI174" s="30"/>
      <c r="CJ174" s="5"/>
      <c r="CK174" s="5"/>
    </row>
    <row r="175" spans="1:92" s="18" customFormat="1" ht="6.75" customHeight="1">
      <c r="A175" s="5"/>
      <c r="B175" s="5"/>
      <c r="C175" s="5"/>
      <c r="D175" s="5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29"/>
      <c r="CG175" s="29"/>
      <c r="CH175" s="30"/>
      <c r="CI175" s="30"/>
      <c r="CJ175" s="5"/>
      <c r="CK175" s="5"/>
      <c r="CL175" s="5"/>
      <c r="CM175" s="5"/>
      <c r="CN175" s="5"/>
    </row>
    <row r="176" spans="1:92" s="18" customFormat="1" ht="6.75" customHeight="1">
      <c r="A176" s="5"/>
      <c r="B176" s="5"/>
      <c r="C176" s="5"/>
      <c r="D176" s="5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5"/>
      <c r="CK176" s="5"/>
      <c r="CL176" s="5"/>
      <c r="CM176" s="5"/>
      <c r="CN176" s="5"/>
    </row>
    <row r="177" spans="1:92" s="18" customFormat="1" ht="6.75" customHeight="1">
      <c r="A177" s="5"/>
      <c r="B177" s="5"/>
      <c r="C177" s="5"/>
      <c r="D177" s="5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5"/>
      <c r="CK177" s="5"/>
      <c r="CL177" s="5"/>
      <c r="CM177" s="5"/>
      <c r="CN177" s="5"/>
    </row>
    <row r="178" spans="1:92" s="18" customFormat="1" ht="6.75" customHeight="1">
      <c r="A178" s="5"/>
      <c r="B178" s="5"/>
      <c r="C178" s="5"/>
      <c r="D178" s="5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5"/>
      <c r="CK178" s="5"/>
      <c r="CL178" s="5"/>
      <c r="CM178" s="5"/>
      <c r="CN178" s="5"/>
    </row>
    <row r="179" spans="1:92" s="18" customFormat="1" ht="6.75" customHeight="1">
      <c r="A179" s="5"/>
      <c r="B179" s="5"/>
      <c r="C179" s="5"/>
      <c r="D179" s="5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5"/>
      <c r="CK179" s="5"/>
      <c r="CL179" s="5"/>
      <c r="CM179" s="5"/>
      <c r="CN179" s="5"/>
    </row>
    <row r="180" spans="1:92" s="18" customFormat="1" ht="6.75" customHeight="1">
      <c r="A180" s="5"/>
      <c r="B180" s="5"/>
      <c r="C180" s="5"/>
      <c r="D180" s="5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5"/>
      <c r="CK180" s="5"/>
      <c r="CL180" s="5"/>
      <c r="CM180" s="5"/>
      <c r="CN180" s="5"/>
    </row>
    <row r="181" spans="1:92" s="18" customFormat="1" ht="6.75" customHeight="1">
      <c r="A181" s="5"/>
      <c r="B181" s="5"/>
      <c r="C181" s="5"/>
      <c r="D181" s="5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5"/>
      <c r="CK181" s="5"/>
      <c r="CL181" s="5"/>
      <c r="CM181" s="5"/>
      <c r="CN181" s="5"/>
    </row>
    <row r="182" spans="1:89" s="18" customFormat="1" ht="6.75" customHeight="1">
      <c r="A182" s="5"/>
      <c r="B182" s="5"/>
      <c r="C182" s="5"/>
      <c r="D182" s="5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30"/>
      <c r="CH182" s="30"/>
      <c r="CI182" s="30"/>
      <c r="CJ182" s="30"/>
      <c r="CK182" s="30"/>
    </row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spans="1:89" s="18" customFormat="1" ht="12.75" customHeight="1">
      <c r="A234" s="5"/>
      <c r="B234" s="5"/>
      <c r="C234" s="5"/>
      <c r="D234" s="5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30"/>
      <c r="CH234" s="30"/>
      <c r="CI234" s="30"/>
      <c r="CJ234" s="30"/>
      <c r="CK234" s="30"/>
    </row>
    <row r="235" spans="1:89" s="18" customFormat="1" ht="12.75" customHeight="1">
      <c r="A235" s="5"/>
      <c r="B235" s="5"/>
      <c r="C235" s="5"/>
      <c r="D235" s="5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30"/>
      <c r="CH235" s="30"/>
      <c r="CI235" s="30"/>
      <c r="CJ235" s="30"/>
      <c r="CK235" s="30"/>
    </row>
    <row r="236" spans="1:89" s="18" customFormat="1" ht="12.75" customHeight="1">
      <c r="A236" s="5"/>
      <c r="B236" s="5"/>
      <c r="C236" s="5"/>
      <c r="D236" s="5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30"/>
      <c r="CH236" s="30"/>
      <c r="CI236" s="30"/>
      <c r="CJ236" s="30"/>
      <c r="CK236" s="30"/>
    </row>
    <row r="237" spans="1:89" s="18" customFormat="1" ht="12.75" customHeight="1">
      <c r="A237" s="5"/>
      <c r="B237" s="5"/>
      <c r="C237" s="5"/>
      <c r="D237" s="5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30"/>
      <c r="CH237" s="30"/>
      <c r="CI237" s="30"/>
      <c r="CJ237" s="30"/>
      <c r="CK237" s="30"/>
    </row>
    <row r="238" spans="1:89" s="18" customFormat="1" ht="12.75" customHeight="1">
      <c r="A238" s="5"/>
      <c r="B238" s="5"/>
      <c r="C238" s="5"/>
      <c r="D238" s="5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30"/>
      <c r="CH238" s="30"/>
      <c r="CI238" s="30"/>
      <c r="CJ238" s="30"/>
      <c r="CK238" s="30"/>
    </row>
    <row r="239" spans="1:89" s="18" customFormat="1" ht="12.75" customHeight="1">
      <c r="A239" s="5"/>
      <c r="B239" s="5"/>
      <c r="C239" s="5"/>
      <c r="D239" s="5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30"/>
      <c r="CH239" s="30"/>
      <c r="CI239" s="30"/>
      <c r="CJ239" s="30"/>
      <c r="CK239" s="30"/>
    </row>
    <row r="240" spans="1:89" s="18" customFormat="1" ht="12.75" customHeight="1">
      <c r="A240" s="5"/>
      <c r="B240" s="5"/>
      <c r="C240" s="5"/>
      <c r="D240" s="5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30"/>
      <c r="CH240" s="30"/>
      <c r="CI240" s="30"/>
      <c r="CJ240" s="30"/>
      <c r="CK240" s="30"/>
    </row>
    <row r="241" spans="1:89" s="18" customFormat="1" ht="12.75" customHeight="1">
      <c r="A241" s="5"/>
      <c r="B241" s="5"/>
      <c r="C241" s="5"/>
      <c r="D241" s="5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30"/>
      <c r="CH241" s="30"/>
      <c r="CI241" s="30"/>
      <c r="CJ241" s="30"/>
      <c r="CK241" s="30"/>
    </row>
    <row r="242" spans="1:89" s="18" customFormat="1" ht="12.75" customHeight="1">
      <c r="A242" s="5"/>
      <c r="B242" s="5"/>
      <c r="C242" s="5"/>
      <c r="D242" s="5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30"/>
      <c r="CH242" s="30"/>
      <c r="CI242" s="30"/>
      <c r="CJ242" s="30"/>
      <c r="CK242" s="30"/>
    </row>
    <row r="243" spans="1:89" s="18" customFormat="1" ht="12.75" customHeight="1">
      <c r="A243" s="5"/>
      <c r="B243" s="5"/>
      <c r="C243" s="5"/>
      <c r="D243" s="5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30"/>
      <c r="CH243" s="30"/>
      <c r="CI243" s="30"/>
      <c r="CJ243" s="30"/>
      <c r="CK243" s="30"/>
    </row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</sheetData>
  <sheetProtection selectLockedCells="1"/>
  <mergeCells count="570">
    <mergeCell ref="AQ129:AS129"/>
    <mergeCell ref="AT129:AV129"/>
    <mergeCell ref="AZ129:CB129"/>
    <mergeCell ref="G2:X2"/>
    <mergeCell ref="Y2:AP2"/>
    <mergeCell ref="AK129:AM129"/>
    <mergeCell ref="AN129:AP129"/>
    <mergeCell ref="AX99:BB102"/>
    <mergeCell ref="N99:P102"/>
    <mergeCell ref="Q99:AH100"/>
    <mergeCell ref="J130:M130"/>
    <mergeCell ref="J131:M131"/>
    <mergeCell ref="AK130:AM130"/>
    <mergeCell ref="AK131:AM131"/>
    <mergeCell ref="AN130:AP130"/>
    <mergeCell ref="AQ130:AS130"/>
    <mergeCell ref="AZ133:CB133"/>
    <mergeCell ref="AZ134:CB134"/>
    <mergeCell ref="AZ136:CB136"/>
    <mergeCell ref="AZ131:CB131"/>
    <mergeCell ref="AZ132:CB132"/>
    <mergeCell ref="AQ136:AS136"/>
    <mergeCell ref="AT136:AV136"/>
    <mergeCell ref="AT135:AV135"/>
    <mergeCell ref="AQ134:AS134"/>
    <mergeCell ref="AT134:AV134"/>
    <mergeCell ref="CL129:CL130"/>
    <mergeCell ref="CH127:CH128"/>
    <mergeCell ref="CI127:CI128"/>
    <mergeCell ref="CJ127:CJ128"/>
    <mergeCell ref="AK132:AM132"/>
    <mergeCell ref="AK133:AM133"/>
    <mergeCell ref="AT133:AV133"/>
    <mergeCell ref="AT130:AV130"/>
    <mergeCell ref="AN131:AP131"/>
    <mergeCell ref="AZ130:CB130"/>
    <mergeCell ref="AK134:AM134"/>
    <mergeCell ref="CG127:CG128"/>
    <mergeCell ref="AQ131:AS131"/>
    <mergeCell ref="AT131:AV131"/>
    <mergeCell ref="AN132:AP132"/>
    <mergeCell ref="AQ132:AS132"/>
    <mergeCell ref="AT132:AV132"/>
    <mergeCell ref="CG129:CG130"/>
    <mergeCell ref="AN133:AP133"/>
    <mergeCell ref="AQ133:AS133"/>
    <mergeCell ref="AK136:AM136"/>
    <mergeCell ref="E43:G44"/>
    <mergeCell ref="H43:J44"/>
    <mergeCell ref="K43:M44"/>
    <mergeCell ref="N43:P44"/>
    <mergeCell ref="J133:M133"/>
    <mergeCell ref="J134:M134"/>
    <mergeCell ref="J136:M136"/>
    <mergeCell ref="Q97:AH98"/>
    <mergeCell ref="H91:J94"/>
    <mergeCell ref="E2:F2"/>
    <mergeCell ref="BG5:BL5"/>
    <mergeCell ref="E3:F3"/>
    <mergeCell ref="J132:M132"/>
    <mergeCell ref="K95:M98"/>
    <mergeCell ref="N95:P98"/>
    <mergeCell ref="Q95:AH96"/>
    <mergeCell ref="AI99:AM102"/>
    <mergeCell ref="AI95:AM98"/>
    <mergeCell ref="K99:M102"/>
    <mergeCell ref="CC95:CD98"/>
    <mergeCell ref="CC99:CD102"/>
    <mergeCell ref="BC95:BG98"/>
    <mergeCell ref="AN95:AR98"/>
    <mergeCell ref="AS95:AW98"/>
    <mergeCell ref="AN99:AR102"/>
    <mergeCell ref="AS99:AW102"/>
    <mergeCell ref="BX99:CB102"/>
    <mergeCell ref="BH99:BW102"/>
    <mergeCell ref="AX95:BB98"/>
    <mergeCell ref="Q101:AH102"/>
    <mergeCell ref="CC87:CD90"/>
    <mergeCell ref="Q89:AH90"/>
    <mergeCell ref="CC91:CD94"/>
    <mergeCell ref="BC91:BG94"/>
    <mergeCell ref="AI91:AM94"/>
    <mergeCell ref="AX91:BB94"/>
    <mergeCell ref="AX87:BB90"/>
    <mergeCell ref="AS87:AW90"/>
    <mergeCell ref="BC99:BG102"/>
    <mergeCell ref="Q87:AH88"/>
    <mergeCell ref="AS91:AW94"/>
    <mergeCell ref="Q83:AH84"/>
    <mergeCell ref="AI87:AM90"/>
    <mergeCell ref="AN91:AR94"/>
    <mergeCell ref="K91:M94"/>
    <mergeCell ref="N91:P94"/>
    <mergeCell ref="Q91:AH92"/>
    <mergeCell ref="Q93:AH94"/>
    <mergeCell ref="N87:P90"/>
    <mergeCell ref="CC83:CD86"/>
    <mergeCell ref="Q85:AH86"/>
    <mergeCell ref="BX83:CB86"/>
    <mergeCell ref="BH83:BW86"/>
    <mergeCell ref="BC83:BG86"/>
    <mergeCell ref="AX83:BB86"/>
    <mergeCell ref="AS83:AW86"/>
    <mergeCell ref="AN83:AR86"/>
    <mergeCell ref="CC75:CD78"/>
    <mergeCell ref="Q77:AH78"/>
    <mergeCell ref="K79:M82"/>
    <mergeCell ref="N79:P82"/>
    <mergeCell ref="Q79:AH80"/>
    <mergeCell ref="CC79:CD82"/>
    <mergeCell ref="Q81:AH82"/>
    <mergeCell ref="BH75:BW78"/>
    <mergeCell ref="BH79:BW82"/>
    <mergeCell ref="AX79:BB82"/>
    <mergeCell ref="CC67:CD70"/>
    <mergeCell ref="Q69:AH70"/>
    <mergeCell ref="K71:M74"/>
    <mergeCell ref="N71:P74"/>
    <mergeCell ref="Q71:AH72"/>
    <mergeCell ref="CC71:CD74"/>
    <mergeCell ref="Q73:AH74"/>
    <mergeCell ref="K67:M70"/>
    <mergeCell ref="BH67:BW70"/>
    <mergeCell ref="AX67:BB70"/>
    <mergeCell ref="CC55:CD58"/>
    <mergeCell ref="Q57:AH58"/>
    <mergeCell ref="CC59:CD62"/>
    <mergeCell ref="BH63:BW66"/>
    <mergeCell ref="BC55:BG58"/>
    <mergeCell ref="BC59:BG62"/>
    <mergeCell ref="BC63:BG66"/>
    <mergeCell ref="AI55:AM58"/>
    <mergeCell ref="AN55:AR58"/>
    <mergeCell ref="CC63:CD66"/>
    <mergeCell ref="AN63:AR66"/>
    <mergeCell ref="AS51:AW54"/>
    <mergeCell ref="E4:F4"/>
    <mergeCell ref="G4:X4"/>
    <mergeCell ref="Y4:AP4"/>
    <mergeCell ref="E6:F6"/>
    <mergeCell ref="G6:X6"/>
    <mergeCell ref="E5:F5"/>
    <mergeCell ref="G5:X5"/>
    <mergeCell ref="Y5:AP5"/>
    <mergeCell ref="E7:F7"/>
    <mergeCell ref="G7:X7"/>
    <mergeCell ref="Y7:AP7"/>
    <mergeCell ref="E8:F8"/>
    <mergeCell ref="G8:X8"/>
    <mergeCell ref="AX59:BB62"/>
    <mergeCell ref="H53:J54"/>
    <mergeCell ref="K57:M58"/>
    <mergeCell ref="N59:P62"/>
    <mergeCell ref="N55:P58"/>
    <mergeCell ref="CC43:CD46"/>
    <mergeCell ref="BX43:CB46"/>
    <mergeCell ref="Q45:AH46"/>
    <mergeCell ref="Y6:AP6"/>
    <mergeCell ref="Y8:AP8"/>
    <mergeCell ref="AQ31:AR33"/>
    <mergeCell ref="AI40:AM41"/>
    <mergeCell ref="AN40:AR41"/>
    <mergeCell ref="G28:X30"/>
    <mergeCell ref="G31:X33"/>
    <mergeCell ref="H67:J68"/>
    <mergeCell ref="H99:J102"/>
    <mergeCell ref="CC47:CD50"/>
    <mergeCell ref="Q49:AH50"/>
    <mergeCell ref="Q47:AH48"/>
    <mergeCell ref="CC51:CD54"/>
    <mergeCell ref="Q53:AH54"/>
    <mergeCell ref="BC51:BG54"/>
    <mergeCell ref="AN47:AR50"/>
    <mergeCell ref="H57:J58"/>
    <mergeCell ref="K55:M56"/>
    <mergeCell ref="E25:F27"/>
    <mergeCell ref="Y25:AP27"/>
    <mergeCell ref="N38:P40"/>
    <mergeCell ref="E38:G40"/>
    <mergeCell ref="H38:J40"/>
    <mergeCell ref="K38:M40"/>
    <mergeCell ref="E28:F30"/>
    <mergeCell ref="AN38:AR39"/>
    <mergeCell ref="AI38:AM39"/>
    <mergeCell ref="AQ34:AR36"/>
    <mergeCell ref="E45:G46"/>
    <mergeCell ref="H45:J46"/>
    <mergeCell ref="E41:G41"/>
    <mergeCell ref="Q40:AH41"/>
    <mergeCell ref="K41:M41"/>
    <mergeCell ref="E31:F33"/>
    <mergeCell ref="AN136:AP136"/>
    <mergeCell ref="H41:J41"/>
    <mergeCell ref="N41:P41"/>
    <mergeCell ref="E67:G68"/>
    <mergeCell ref="H69:J70"/>
    <mergeCell ref="AN134:AP134"/>
    <mergeCell ref="E49:G50"/>
    <mergeCell ref="K75:M78"/>
    <mergeCell ref="N75:P78"/>
    <mergeCell ref="H83:J86"/>
    <mergeCell ref="E47:G48"/>
    <mergeCell ref="N45:P46"/>
    <mergeCell ref="Q43:AH44"/>
    <mergeCell ref="Q38:AH39"/>
    <mergeCell ref="AN43:AR46"/>
    <mergeCell ref="H47:J48"/>
    <mergeCell ref="K47:M48"/>
    <mergeCell ref="N47:P48"/>
    <mergeCell ref="AS43:AW46"/>
    <mergeCell ref="AI43:AM46"/>
    <mergeCell ref="AS31:BJ33"/>
    <mergeCell ref="AS20:BP22"/>
    <mergeCell ref="BK31:CB33"/>
    <mergeCell ref="AK21:AR22"/>
    <mergeCell ref="Y31:AP33"/>
    <mergeCell ref="BX95:CB98"/>
    <mergeCell ref="BX87:CB90"/>
    <mergeCell ref="BX79:CB82"/>
    <mergeCell ref="BX47:CB50"/>
    <mergeCell ref="BX51:CB54"/>
    <mergeCell ref="BR17:BV19"/>
    <mergeCell ref="BX38:CB41"/>
    <mergeCell ref="BQ21:BU22"/>
    <mergeCell ref="BH38:BW41"/>
    <mergeCell ref="BH51:BW54"/>
    <mergeCell ref="BH17:BL19"/>
    <mergeCell ref="BC38:BG39"/>
    <mergeCell ref="AU15:AX16"/>
    <mergeCell ref="M17:AW19"/>
    <mergeCell ref="AS25:BJ27"/>
    <mergeCell ref="BC17:BG19"/>
    <mergeCell ref="AQ25:AR27"/>
    <mergeCell ref="AS38:AW39"/>
    <mergeCell ref="AX38:BB39"/>
    <mergeCell ref="AQ28:AR30"/>
    <mergeCell ref="BC87:BG90"/>
    <mergeCell ref="BC79:BG82"/>
    <mergeCell ref="AS34:BJ36"/>
    <mergeCell ref="BK34:CB36"/>
    <mergeCell ref="BK25:CB27"/>
    <mergeCell ref="BV20:CB22"/>
    <mergeCell ref="AS40:AW41"/>
    <mergeCell ref="AX40:BB41"/>
    <mergeCell ref="BC40:BG41"/>
    <mergeCell ref="AS28:BJ30"/>
    <mergeCell ref="BX91:CB94"/>
    <mergeCell ref="BH43:BW46"/>
    <mergeCell ref="BH47:BW50"/>
    <mergeCell ref="BX75:CB78"/>
    <mergeCell ref="BH71:BW74"/>
    <mergeCell ref="BH91:BW94"/>
    <mergeCell ref="BH59:BW62"/>
    <mergeCell ref="BX59:CB62"/>
    <mergeCell ref="BX67:CB70"/>
    <mergeCell ref="BX55:CB58"/>
    <mergeCell ref="AX75:BB78"/>
    <mergeCell ref="BC71:BG74"/>
    <mergeCell ref="BC75:BG78"/>
    <mergeCell ref="AX55:BB58"/>
    <mergeCell ref="BC47:BG50"/>
    <mergeCell ref="AX63:BB66"/>
    <mergeCell ref="AX71:BB74"/>
    <mergeCell ref="AX47:BB50"/>
    <mergeCell ref="BC67:BG70"/>
    <mergeCell ref="AX51:BB54"/>
    <mergeCell ref="A45:A46"/>
    <mergeCell ref="E51:G52"/>
    <mergeCell ref="E53:G54"/>
    <mergeCell ref="E69:G70"/>
    <mergeCell ref="A69:A70"/>
    <mergeCell ref="A65:A66"/>
    <mergeCell ref="A49:A50"/>
    <mergeCell ref="A53:A54"/>
    <mergeCell ref="E59:G60"/>
    <mergeCell ref="E61:G62"/>
    <mergeCell ref="A57:A58"/>
    <mergeCell ref="E55:G56"/>
    <mergeCell ref="H95:J98"/>
    <mergeCell ref="H87:J90"/>
    <mergeCell ref="E57:G58"/>
    <mergeCell ref="A61:A62"/>
    <mergeCell ref="A77:A78"/>
    <mergeCell ref="A81:A82"/>
    <mergeCell ref="H55:J56"/>
    <mergeCell ref="H59:J60"/>
    <mergeCell ref="H79:J80"/>
    <mergeCell ref="K83:M86"/>
    <mergeCell ref="N83:P86"/>
    <mergeCell ref="K87:M90"/>
    <mergeCell ref="N67:P70"/>
    <mergeCell ref="Q51:AH52"/>
    <mergeCell ref="Q65:AH66"/>
    <mergeCell ref="Q75:AH76"/>
    <mergeCell ref="Q55:AH56"/>
    <mergeCell ref="Q59:AH60"/>
    <mergeCell ref="E63:G64"/>
    <mergeCell ref="H63:J64"/>
    <mergeCell ref="K63:M64"/>
    <mergeCell ref="E65:G66"/>
    <mergeCell ref="H65:J66"/>
    <mergeCell ref="K65:M66"/>
    <mergeCell ref="Q63:AH64"/>
    <mergeCell ref="H49:J50"/>
    <mergeCell ref="K49:M50"/>
    <mergeCell ref="N49:P50"/>
    <mergeCell ref="K51:M52"/>
    <mergeCell ref="N51:P52"/>
    <mergeCell ref="K53:M54"/>
    <mergeCell ref="H61:J62"/>
    <mergeCell ref="K61:M62"/>
    <mergeCell ref="K59:M60"/>
    <mergeCell ref="AS59:AW62"/>
    <mergeCell ref="AN67:AR70"/>
    <mergeCell ref="AI63:AM66"/>
    <mergeCell ref="AS55:AW58"/>
    <mergeCell ref="AS67:AW70"/>
    <mergeCell ref="AS47:AW50"/>
    <mergeCell ref="AI47:AM50"/>
    <mergeCell ref="AI51:AM54"/>
    <mergeCell ref="AN51:AR54"/>
    <mergeCell ref="AS63:AW66"/>
    <mergeCell ref="H51:J52"/>
    <mergeCell ref="N53:P54"/>
    <mergeCell ref="AN87:AR90"/>
    <mergeCell ref="AN79:AR82"/>
    <mergeCell ref="AI67:AM70"/>
    <mergeCell ref="N63:P66"/>
    <mergeCell ref="AI71:AM74"/>
    <mergeCell ref="Q61:AH62"/>
    <mergeCell ref="Q67:AH68"/>
    <mergeCell ref="AI59:AM62"/>
    <mergeCell ref="AS79:AW82"/>
    <mergeCell ref="AS75:AW78"/>
    <mergeCell ref="AN75:AR78"/>
    <mergeCell ref="AI75:AM78"/>
    <mergeCell ref="AI83:AM86"/>
    <mergeCell ref="AI79:AM82"/>
    <mergeCell ref="A73:A74"/>
    <mergeCell ref="E77:G78"/>
    <mergeCell ref="H77:J78"/>
    <mergeCell ref="B71:D72"/>
    <mergeCell ref="B73:D74"/>
    <mergeCell ref="B75:D76"/>
    <mergeCell ref="B77:D78"/>
    <mergeCell ref="E75:G76"/>
    <mergeCell ref="H75:J76"/>
    <mergeCell ref="BH95:BW98"/>
    <mergeCell ref="BH87:BW90"/>
    <mergeCell ref="AS71:AW74"/>
    <mergeCell ref="AN71:AR74"/>
    <mergeCell ref="B87:D88"/>
    <mergeCell ref="A101:A102"/>
    <mergeCell ref="E71:G72"/>
    <mergeCell ref="H71:J72"/>
    <mergeCell ref="E73:G74"/>
    <mergeCell ref="H73:J74"/>
    <mergeCell ref="A97:A98"/>
    <mergeCell ref="A85:A86"/>
    <mergeCell ref="A89:A90"/>
    <mergeCell ref="A93:A94"/>
    <mergeCell ref="AQ7:AZ7"/>
    <mergeCell ref="BB7:CF7"/>
    <mergeCell ref="H81:J82"/>
    <mergeCell ref="E83:G84"/>
    <mergeCell ref="E81:G82"/>
    <mergeCell ref="BH55:BW58"/>
    <mergeCell ref="BX71:CB74"/>
    <mergeCell ref="Y3:AP3"/>
    <mergeCell ref="G3:X3"/>
    <mergeCell ref="E99:G100"/>
    <mergeCell ref="E79:G80"/>
    <mergeCell ref="G25:X27"/>
    <mergeCell ref="E85:G86"/>
    <mergeCell ref="E97:G98"/>
    <mergeCell ref="W14:AT16"/>
    <mergeCell ref="E15:V16"/>
    <mergeCell ref="AQ8:AZ8"/>
    <mergeCell ref="BB5:BF5"/>
    <mergeCell ref="G11:CE11"/>
    <mergeCell ref="AX17:BB19"/>
    <mergeCell ref="BU14:CB16"/>
    <mergeCell ref="BM5:BQ5"/>
    <mergeCell ref="BR5:BW5"/>
    <mergeCell ref="BB8:BM8"/>
    <mergeCell ref="AQ6:AZ6"/>
    <mergeCell ref="BW17:CB19"/>
    <mergeCell ref="BB6:CF6"/>
    <mergeCell ref="AQ4:AZ4"/>
    <mergeCell ref="BB4:CF4"/>
    <mergeCell ref="AQ5:AZ5"/>
    <mergeCell ref="BX5:CB5"/>
    <mergeCell ref="BB2:CF2"/>
    <mergeCell ref="AQ2:AZ2"/>
    <mergeCell ref="AQ3:AZ3"/>
    <mergeCell ref="BQ3:BZ3"/>
    <mergeCell ref="BB3:BP3"/>
    <mergeCell ref="CA3:CF3"/>
    <mergeCell ref="AW134:AY134"/>
    <mergeCell ref="AW136:AY136"/>
    <mergeCell ref="AW129:AY129"/>
    <mergeCell ref="AW130:AY130"/>
    <mergeCell ref="AW131:AY131"/>
    <mergeCell ref="AW132:AY132"/>
    <mergeCell ref="AW135:AY135"/>
    <mergeCell ref="CC40:CE41"/>
    <mergeCell ref="AW133:AY133"/>
    <mergeCell ref="E101:G102"/>
    <mergeCell ref="E89:G90"/>
    <mergeCell ref="E91:G92"/>
    <mergeCell ref="E93:G94"/>
    <mergeCell ref="E95:G96"/>
    <mergeCell ref="E87:G88"/>
    <mergeCell ref="BX63:CB66"/>
    <mergeCell ref="AN59:AR62"/>
    <mergeCell ref="E9:F9"/>
    <mergeCell ref="G9:X9"/>
    <mergeCell ref="Y9:AP9"/>
    <mergeCell ref="BK28:CB30"/>
    <mergeCell ref="E18:L19"/>
    <mergeCell ref="L20:AI22"/>
    <mergeCell ref="BM17:BQ19"/>
    <mergeCell ref="BQ15:BS16"/>
    <mergeCell ref="AY14:BO16"/>
    <mergeCell ref="Y28:AP30"/>
    <mergeCell ref="B38:D40"/>
    <mergeCell ref="B41:D41"/>
    <mergeCell ref="B43:D44"/>
    <mergeCell ref="B45:D46"/>
    <mergeCell ref="E21:K22"/>
    <mergeCell ref="K45:M46"/>
    <mergeCell ref="AX43:BB46"/>
    <mergeCell ref="BC43:BG46"/>
    <mergeCell ref="B47:D48"/>
    <mergeCell ref="B49:D50"/>
    <mergeCell ref="B51:D52"/>
    <mergeCell ref="B53:D54"/>
    <mergeCell ref="B55:D56"/>
    <mergeCell ref="B57:D58"/>
    <mergeCell ref="B59:D60"/>
    <mergeCell ref="B61:D62"/>
    <mergeCell ref="B63:D64"/>
    <mergeCell ref="B65:D66"/>
    <mergeCell ref="B67:D68"/>
    <mergeCell ref="B69:D70"/>
    <mergeCell ref="B79:D80"/>
    <mergeCell ref="B81:D82"/>
    <mergeCell ref="B83:D84"/>
    <mergeCell ref="B85:D86"/>
    <mergeCell ref="B89:D90"/>
    <mergeCell ref="B91:D92"/>
    <mergeCell ref="B93:D94"/>
    <mergeCell ref="B95:D96"/>
    <mergeCell ref="B97:D98"/>
    <mergeCell ref="B99:D100"/>
    <mergeCell ref="B101:D102"/>
    <mergeCell ref="B103:D104"/>
    <mergeCell ref="BX103:CB106"/>
    <mergeCell ref="CC103:CD106"/>
    <mergeCell ref="A105:A106"/>
    <mergeCell ref="B105:D106"/>
    <mergeCell ref="Q105:AH106"/>
    <mergeCell ref="E103:G106"/>
    <mergeCell ref="H103:J106"/>
    <mergeCell ref="AN103:AR106"/>
    <mergeCell ref="AS103:AW106"/>
    <mergeCell ref="AX103:BB106"/>
    <mergeCell ref="BH103:BW106"/>
    <mergeCell ref="BC103:BG106"/>
    <mergeCell ref="K103:M106"/>
    <mergeCell ref="N103:P106"/>
    <mergeCell ref="Q103:AH104"/>
    <mergeCell ref="AI103:AM106"/>
    <mergeCell ref="AI107:AM110"/>
    <mergeCell ref="AN107:AR110"/>
    <mergeCell ref="BX107:CB110"/>
    <mergeCell ref="B107:D108"/>
    <mergeCell ref="H107:J110"/>
    <mergeCell ref="K107:M110"/>
    <mergeCell ref="N107:P110"/>
    <mergeCell ref="CC107:CD110"/>
    <mergeCell ref="A109:A110"/>
    <mergeCell ref="B109:D110"/>
    <mergeCell ref="Q109:AH110"/>
    <mergeCell ref="E107:G110"/>
    <mergeCell ref="AS107:AW110"/>
    <mergeCell ref="AX107:BB110"/>
    <mergeCell ref="BC107:BG110"/>
    <mergeCell ref="BH107:BW110"/>
    <mergeCell ref="Q107:AH108"/>
    <mergeCell ref="CC111:CD114"/>
    <mergeCell ref="A113:A114"/>
    <mergeCell ref="B113:D114"/>
    <mergeCell ref="Q113:AH114"/>
    <mergeCell ref="E111:G114"/>
    <mergeCell ref="AS111:AW114"/>
    <mergeCell ref="AX111:BB114"/>
    <mergeCell ref="BC111:BG114"/>
    <mergeCell ref="BH111:BW114"/>
    <mergeCell ref="N111:P114"/>
    <mergeCell ref="BX111:CB114"/>
    <mergeCell ref="Q111:AH112"/>
    <mergeCell ref="AI111:AM114"/>
    <mergeCell ref="AN111:AR114"/>
    <mergeCell ref="B111:D112"/>
    <mergeCell ref="H111:J114"/>
    <mergeCell ref="K111:M114"/>
    <mergeCell ref="BX115:CB118"/>
    <mergeCell ref="CC115:CD118"/>
    <mergeCell ref="BC115:BG118"/>
    <mergeCell ref="BH115:BW118"/>
    <mergeCell ref="B115:D116"/>
    <mergeCell ref="H115:J118"/>
    <mergeCell ref="K115:M118"/>
    <mergeCell ref="A117:A118"/>
    <mergeCell ref="B117:D118"/>
    <mergeCell ref="Q117:AH118"/>
    <mergeCell ref="E115:G118"/>
    <mergeCell ref="AS115:AW118"/>
    <mergeCell ref="AX115:BB118"/>
    <mergeCell ref="N115:P118"/>
    <mergeCell ref="Q115:AH116"/>
    <mergeCell ref="AI115:AM118"/>
    <mergeCell ref="AN115:AR118"/>
    <mergeCell ref="B119:D120"/>
    <mergeCell ref="H119:J122"/>
    <mergeCell ref="K119:M122"/>
    <mergeCell ref="CM129:CM130"/>
    <mergeCell ref="CK127:CK128"/>
    <mergeCell ref="CL127:CL128"/>
    <mergeCell ref="CH129:CH130"/>
    <mergeCell ref="CI129:CI130"/>
    <mergeCell ref="CJ129:CJ130"/>
    <mergeCell ref="CK129:CK130"/>
    <mergeCell ref="AI119:AM122"/>
    <mergeCell ref="AN119:AR122"/>
    <mergeCell ref="BX119:CB122"/>
    <mergeCell ref="CC119:CD122"/>
    <mergeCell ref="BC119:BG122"/>
    <mergeCell ref="BH119:BW122"/>
    <mergeCell ref="AX123:BB126"/>
    <mergeCell ref="BC123:BG126"/>
    <mergeCell ref="A121:A122"/>
    <mergeCell ref="B121:D122"/>
    <mergeCell ref="Q121:AH122"/>
    <mergeCell ref="E119:G122"/>
    <mergeCell ref="AS119:AW122"/>
    <mergeCell ref="AX119:BB122"/>
    <mergeCell ref="N119:P122"/>
    <mergeCell ref="Q119:AH120"/>
    <mergeCell ref="H123:J126"/>
    <mergeCell ref="K123:M126"/>
    <mergeCell ref="CM127:CM128"/>
    <mergeCell ref="N123:P126"/>
    <mergeCell ref="Q123:AH124"/>
    <mergeCell ref="AI123:AM126"/>
    <mergeCell ref="AN123:AR126"/>
    <mergeCell ref="BX123:CB126"/>
    <mergeCell ref="CC123:CD126"/>
    <mergeCell ref="AS123:AW126"/>
    <mergeCell ref="BH123:BW126"/>
    <mergeCell ref="J135:M135"/>
    <mergeCell ref="AK135:AM135"/>
    <mergeCell ref="AN135:AP135"/>
    <mergeCell ref="AQ135:AS135"/>
    <mergeCell ref="A125:A126"/>
    <mergeCell ref="B125:D126"/>
    <mergeCell ref="Q125:AH126"/>
    <mergeCell ref="E123:G126"/>
    <mergeCell ref="B123:D124"/>
  </mergeCells>
  <printOptions horizontalCentered="1" verticalCentered="1"/>
  <pageMargins left="0.1968503937007874" right="0.1968503937007874" top="0.1968503937007874" bottom="0.1968503937007874" header="0.11811023622047245" footer="0"/>
  <pageSetup horizontalDpi="360" verticalDpi="36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4">
      <selection activeCell="D26" sqref="D26"/>
    </sheetView>
  </sheetViews>
  <sheetFormatPr defaultColWidth="11.421875" defaultRowHeight="12.75"/>
  <cols>
    <col min="1" max="1" width="34.28125" style="0" customWidth="1"/>
    <col min="2" max="2" width="34.7109375" style="0" customWidth="1"/>
    <col min="3" max="3" width="33.7109375" style="0" customWidth="1"/>
    <col min="4" max="4" width="16.140625" style="0" customWidth="1"/>
  </cols>
  <sheetData>
    <row r="1" spans="1:6" ht="12.75">
      <c r="A1" s="53"/>
      <c r="B1" s="53"/>
      <c r="C1" s="53"/>
      <c r="D1" s="53"/>
      <c r="E1" s="54"/>
      <c r="F1" s="48"/>
    </row>
    <row r="2" spans="1:6" ht="12.75">
      <c r="A2" s="53"/>
      <c r="B2" s="53"/>
      <c r="C2" s="53"/>
      <c r="D2" s="53"/>
      <c r="E2" s="55"/>
      <c r="F2" s="48"/>
    </row>
    <row r="3" spans="5:6" ht="12.75">
      <c r="E3" s="54"/>
      <c r="F3" s="55"/>
    </row>
    <row r="4" spans="1:6" ht="13.5" thickBot="1">
      <c r="A4" s="44" t="s">
        <v>268</v>
      </c>
      <c r="E4" s="48"/>
      <c r="F4" s="48"/>
    </row>
    <row r="5" spans="1:6" ht="13.5" thickBot="1">
      <c r="A5" s="45" t="s">
        <v>145</v>
      </c>
      <c r="B5" s="44" t="s">
        <v>283</v>
      </c>
      <c r="E5" s="54"/>
      <c r="F5" s="48"/>
    </row>
    <row r="6" spans="1:6" ht="13.5" thickBot="1">
      <c r="A6" s="46" t="s">
        <v>269</v>
      </c>
      <c r="B6" s="45" t="s">
        <v>146</v>
      </c>
      <c r="E6" s="55"/>
      <c r="F6" s="48"/>
    </row>
    <row r="7" spans="2:6" ht="13.5" thickBot="1">
      <c r="B7" s="51"/>
      <c r="C7" s="44" t="s">
        <v>287</v>
      </c>
      <c r="E7" s="54"/>
      <c r="F7" s="48"/>
    </row>
    <row r="8" spans="1:6" ht="13.5" thickBot="1">
      <c r="A8" s="44" t="s">
        <v>270</v>
      </c>
      <c r="B8" s="51"/>
      <c r="C8" s="45" t="s">
        <v>147</v>
      </c>
      <c r="E8" s="48"/>
      <c r="F8" s="48"/>
    </row>
    <row r="9" spans="1:6" ht="13.5" thickBot="1">
      <c r="A9" s="45" t="s">
        <v>148</v>
      </c>
      <c r="B9" s="46" t="s">
        <v>284</v>
      </c>
      <c r="C9" s="51"/>
      <c r="E9" s="48"/>
      <c r="F9" s="48"/>
    </row>
    <row r="10" spans="1:6" ht="13.5" thickBot="1">
      <c r="A10" s="46" t="s">
        <v>271</v>
      </c>
      <c r="C10" s="51"/>
      <c r="E10" s="48"/>
      <c r="F10" s="55"/>
    </row>
    <row r="11" spans="3:6" ht="13.5" thickBot="1">
      <c r="C11" s="51"/>
      <c r="D11" s="50" t="s">
        <v>97</v>
      </c>
      <c r="E11" s="48"/>
      <c r="F11" s="48"/>
    </row>
    <row r="12" spans="1:5" ht="13.5" thickBot="1">
      <c r="A12" s="44" t="s">
        <v>274</v>
      </c>
      <c r="C12" s="51"/>
      <c r="D12" s="294" t="s">
        <v>98</v>
      </c>
      <c r="E12" s="48"/>
    </row>
    <row r="13" spans="1:5" ht="13.5" thickBot="1">
      <c r="A13" s="45" t="s">
        <v>149</v>
      </c>
      <c r="B13" s="44" t="s">
        <v>286</v>
      </c>
      <c r="C13" s="51"/>
      <c r="E13" s="48"/>
    </row>
    <row r="14" spans="1:5" ht="13.5" thickBot="1">
      <c r="A14" s="46" t="s">
        <v>275</v>
      </c>
      <c r="B14" s="45" t="s">
        <v>150</v>
      </c>
      <c r="C14" s="51"/>
      <c r="E14" s="48"/>
    </row>
    <row r="15" spans="2:5" ht="13.5" thickBot="1">
      <c r="B15" s="51"/>
      <c r="C15" s="46" t="s">
        <v>288</v>
      </c>
      <c r="E15" s="48"/>
    </row>
    <row r="16" spans="1:2" ht="13.5" thickBot="1">
      <c r="A16" s="44" t="s">
        <v>272</v>
      </c>
      <c r="B16" s="51"/>
    </row>
    <row r="17" spans="1:4" ht="13.5" thickBot="1">
      <c r="A17" s="45" t="s">
        <v>151</v>
      </c>
      <c r="B17" s="46" t="s">
        <v>273</v>
      </c>
      <c r="D17" s="44" t="s">
        <v>320</v>
      </c>
    </row>
    <row r="18" spans="1:5" ht="13.5" thickBot="1">
      <c r="A18" s="46" t="s">
        <v>273</v>
      </c>
      <c r="D18" s="45" t="s">
        <v>152</v>
      </c>
      <c r="E18" s="44" t="s">
        <v>111</v>
      </c>
    </row>
    <row r="19" ht="13.5" thickBot="1">
      <c r="D19" s="52"/>
    </row>
    <row r="20" ht="12.75">
      <c r="D20" s="63" t="s">
        <v>321</v>
      </c>
    </row>
    <row r="22" ht="12.75">
      <c r="C22" s="6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3"/>
  <dimension ref="A1:EW243"/>
  <sheetViews>
    <sheetView showGridLines="0" showOutlineSymbols="0" zoomScalePageLayoutView="0" workbookViewId="0" topLeftCell="A107">
      <selection activeCell="CR122" sqref="CR122"/>
    </sheetView>
  </sheetViews>
  <sheetFormatPr defaultColWidth="1.1484375" defaultRowHeight="6.75" customHeight="1" outlineLevelCol="1"/>
  <cols>
    <col min="1" max="1" width="4.7109375" style="5" customWidth="1"/>
    <col min="2" max="4" width="1.1484375" style="5" customWidth="1"/>
    <col min="5" max="80" width="1.1484375" style="14" customWidth="1"/>
    <col min="81" max="82" width="1.8515625" style="14" customWidth="1"/>
    <col min="83" max="83" width="1.1484375" style="14" customWidth="1"/>
    <col min="84" max="84" width="5.7109375" style="14" customWidth="1"/>
    <col min="85" max="89" width="1.7109375" style="14" hidden="1" customWidth="1" outlineLevel="1"/>
    <col min="90" max="94" width="1.7109375" style="5" hidden="1" customWidth="1" outlineLevel="1"/>
    <col min="95" max="95" width="5.7109375" style="5" customWidth="1" collapsed="1"/>
    <col min="96" max="96" width="4.7109375" style="5" customWidth="1"/>
    <col min="97" max="97" width="17.28125" style="5" customWidth="1"/>
    <col min="98" max="100" width="4.7109375" style="5" customWidth="1"/>
    <col min="101" max="102" width="4.7109375" style="5" hidden="1" customWidth="1" outlineLevel="1"/>
    <col min="103" max="103" width="1.421875" style="5" hidden="1" customWidth="1" outlineLevel="1"/>
    <col min="104" max="104" width="1.421875" style="5" customWidth="1" collapsed="1"/>
    <col min="105" max="117" width="1.421875" style="5" customWidth="1"/>
    <col min="118" max="16384" width="1.1484375" style="5" customWidth="1"/>
  </cols>
  <sheetData>
    <row r="1" spans="1:15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</row>
    <row r="2" spans="1:153" ht="14.25" customHeight="1">
      <c r="A2" s="6"/>
      <c r="B2" s="6"/>
      <c r="C2" s="6"/>
      <c r="D2" s="6"/>
      <c r="E2" s="69">
        <f>7-COUNTBLANK(G3:G9)</f>
        <v>7</v>
      </c>
      <c r="F2" s="70"/>
      <c r="G2" s="71" t="s">
        <v>60</v>
      </c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 t="s">
        <v>61</v>
      </c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3"/>
      <c r="AQ2" s="74" t="s">
        <v>55</v>
      </c>
      <c r="AR2" s="75"/>
      <c r="AS2" s="75"/>
      <c r="AT2" s="75"/>
      <c r="AU2" s="75"/>
      <c r="AV2" s="75"/>
      <c r="AW2" s="75"/>
      <c r="AX2" s="75"/>
      <c r="AY2" s="75"/>
      <c r="AZ2" s="75"/>
      <c r="BA2" s="7"/>
      <c r="BB2" s="76" t="s">
        <v>105</v>
      </c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</row>
    <row r="3" spans="1:153" ht="14.25" customHeight="1">
      <c r="A3" s="6"/>
      <c r="B3" s="6"/>
      <c r="C3" s="6"/>
      <c r="D3" s="6"/>
      <c r="E3" s="77">
        <v>1</v>
      </c>
      <c r="F3" s="78"/>
      <c r="G3" s="79" t="s">
        <v>117</v>
      </c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82" t="s">
        <v>104</v>
      </c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3"/>
      <c r="AQ3" s="74" t="s">
        <v>56</v>
      </c>
      <c r="AR3" s="75"/>
      <c r="AS3" s="75"/>
      <c r="AT3" s="75"/>
      <c r="AU3" s="75"/>
      <c r="AV3" s="75"/>
      <c r="AW3" s="75"/>
      <c r="AX3" s="75"/>
      <c r="AY3" s="75"/>
      <c r="AZ3" s="75"/>
      <c r="BA3" s="7"/>
      <c r="BB3" s="84">
        <v>41993</v>
      </c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85" t="s">
        <v>57</v>
      </c>
      <c r="BR3" s="85"/>
      <c r="BS3" s="85"/>
      <c r="BT3" s="85"/>
      <c r="BU3" s="85"/>
      <c r="BV3" s="85"/>
      <c r="BW3" s="85"/>
      <c r="BX3" s="85"/>
      <c r="BY3" s="85"/>
      <c r="BZ3" s="85"/>
      <c r="CA3" s="86">
        <v>0.375</v>
      </c>
      <c r="CB3" s="76"/>
      <c r="CC3" s="76"/>
      <c r="CD3" s="76"/>
      <c r="CE3" s="76"/>
      <c r="CF3" s="76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ht="14.25" customHeight="1">
      <c r="A4" s="6"/>
      <c r="B4" s="6"/>
      <c r="C4" s="6"/>
      <c r="D4" s="6"/>
      <c r="E4" s="77">
        <v>2</v>
      </c>
      <c r="F4" s="78"/>
      <c r="G4" s="79" t="s">
        <v>118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82" t="s">
        <v>104</v>
      </c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3"/>
      <c r="AQ4" s="74" t="s">
        <v>58</v>
      </c>
      <c r="AR4" s="75"/>
      <c r="AS4" s="75"/>
      <c r="AT4" s="75"/>
      <c r="AU4" s="75"/>
      <c r="AV4" s="75"/>
      <c r="AW4" s="75"/>
      <c r="AX4" s="75"/>
      <c r="AY4" s="75"/>
      <c r="AZ4" s="75"/>
      <c r="BA4" s="7"/>
      <c r="BB4" s="76" t="s">
        <v>115</v>
      </c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ht="14.25" customHeight="1">
      <c r="A5" s="6"/>
      <c r="B5" s="6"/>
      <c r="C5" s="6"/>
      <c r="D5" s="6"/>
      <c r="E5" s="77">
        <v>3</v>
      </c>
      <c r="F5" s="78"/>
      <c r="G5" s="79" t="s">
        <v>119</v>
      </c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1"/>
      <c r="Y5" s="82" t="s">
        <v>120</v>
      </c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3"/>
      <c r="AQ5" s="74" t="s">
        <v>7</v>
      </c>
      <c r="AR5" s="75"/>
      <c r="AS5" s="75"/>
      <c r="AT5" s="75"/>
      <c r="AU5" s="75"/>
      <c r="AV5" s="75"/>
      <c r="AW5" s="75"/>
      <c r="AX5" s="75"/>
      <c r="AY5" s="75"/>
      <c r="AZ5" s="75"/>
      <c r="BA5" s="7"/>
      <c r="BB5" s="87"/>
      <c r="BC5" s="87"/>
      <c r="BD5" s="87"/>
      <c r="BE5" s="87"/>
      <c r="BF5" s="87"/>
      <c r="BG5" s="91" t="s">
        <v>41</v>
      </c>
      <c r="BH5" s="91"/>
      <c r="BI5" s="91"/>
      <c r="BJ5" s="91"/>
      <c r="BK5" s="91"/>
      <c r="BL5" s="91"/>
      <c r="BM5" s="87">
        <v>1</v>
      </c>
      <c r="BN5" s="87"/>
      <c r="BO5" s="87"/>
      <c r="BP5" s="87"/>
      <c r="BQ5" s="87"/>
      <c r="BR5" s="91" t="s">
        <v>3</v>
      </c>
      <c r="BS5" s="91"/>
      <c r="BT5" s="91"/>
      <c r="BU5" s="91"/>
      <c r="BV5" s="91"/>
      <c r="BW5" s="91"/>
      <c r="BX5" s="87" t="s">
        <v>231</v>
      </c>
      <c r="BY5" s="87"/>
      <c r="BZ5" s="87"/>
      <c r="CA5" s="87"/>
      <c r="CB5" s="87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ht="14.25" customHeight="1">
      <c r="A6" s="6"/>
      <c r="B6" s="6"/>
      <c r="C6" s="6"/>
      <c r="D6" s="6"/>
      <c r="E6" s="77">
        <v>4</v>
      </c>
      <c r="F6" s="78"/>
      <c r="G6" s="79" t="s">
        <v>121</v>
      </c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1"/>
      <c r="Y6" s="82" t="s">
        <v>120</v>
      </c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3"/>
      <c r="AQ6" s="74" t="s">
        <v>0</v>
      </c>
      <c r="AR6" s="75"/>
      <c r="AS6" s="75"/>
      <c r="AT6" s="75"/>
      <c r="AU6" s="75"/>
      <c r="AV6" s="75"/>
      <c r="AW6" s="75"/>
      <c r="AX6" s="75"/>
      <c r="AY6" s="75"/>
      <c r="AZ6" s="75"/>
      <c r="BA6" s="7"/>
      <c r="BB6" s="76" t="s">
        <v>116</v>
      </c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ht="14.25" customHeight="1">
      <c r="A7" s="6"/>
      <c r="B7" s="6"/>
      <c r="C7" s="6"/>
      <c r="D7" s="6"/>
      <c r="E7" s="77">
        <v>5</v>
      </c>
      <c r="F7" s="78"/>
      <c r="G7" s="79" t="s">
        <v>122</v>
      </c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1"/>
      <c r="Y7" s="82" t="s">
        <v>98</v>
      </c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3"/>
      <c r="AQ7" s="74" t="s">
        <v>1</v>
      </c>
      <c r="AR7" s="75"/>
      <c r="AS7" s="75"/>
      <c r="AT7" s="75"/>
      <c r="AU7" s="75"/>
      <c r="AV7" s="75"/>
      <c r="AW7" s="75"/>
      <c r="AX7" s="75"/>
      <c r="AY7" s="75"/>
      <c r="AZ7" s="75"/>
      <c r="BA7" s="7"/>
      <c r="BB7" s="76" t="s">
        <v>108</v>
      </c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8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ht="14.25" customHeight="1">
      <c r="A8" s="6"/>
      <c r="B8" s="6"/>
      <c r="C8" s="6"/>
      <c r="D8" s="6"/>
      <c r="E8" s="77">
        <v>6</v>
      </c>
      <c r="F8" s="78"/>
      <c r="G8" s="79" t="s">
        <v>123</v>
      </c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1"/>
      <c r="Y8" s="82" t="s">
        <v>98</v>
      </c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3"/>
      <c r="AQ8" s="74" t="s">
        <v>59</v>
      </c>
      <c r="AR8" s="75"/>
      <c r="AS8" s="75"/>
      <c r="AT8" s="75"/>
      <c r="AU8" s="75"/>
      <c r="AV8" s="75"/>
      <c r="AW8" s="75"/>
      <c r="AX8" s="75"/>
      <c r="AY8" s="75"/>
      <c r="AZ8" s="75"/>
      <c r="BA8" s="7"/>
      <c r="BB8" s="88" t="s">
        <v>109</v>
      </c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90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ht="14.25" customHeight="1">
      <c r="A9" s="6"/>
      <c r="B9" s="6"/>
      <c r="C9" s="6"/>
      <c r="D9" s="6"/>
      <c r="E9" s="77">
        <v>7</v>
      </c>
      <c r="F9" s="78"/>
      <c r="G9" s="79" t="s">
        <v>124</v>
      </c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1"/>
      <c r="Y9" s="82" t="s">
        <v>100</v>
      </c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3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ht="14.25" customHeight="1">
      <c r="A10" s="6"/>
      <c r="B10" s="6"/>
      <c r="C10" s="6"/>
      <c r="D10" s="6"/>
      <c r="E10" s="2"/>
      <c r="F10" s="2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 t="s">
        <v>133</v>
      </c>
      <c r="Z10" s="8" t="s">
        <v>134</v>
      </c>
      <c r="AA10" s="8"/>
      <c r="AB10" s="8" t="s">
        <v>135</v>
      </c>
      <c r="AC10" s="8" t="s">
        <v>136</v>
      </c>
      <c r="AD10" s="8">
        <v>9</v>
      </c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ht="14.25" customHeight="1">
      <c r="A11" s="6"/>
      <c r="B11" s="6"/>
      <c r="C11" s="6"/>
      <c r="D11" s="6"/>
      <c r="E11" s="2"/>
      <c r="F11" s="2"/>
      <c r="G11" s="102" t="s">
        <v>82</v>
      </c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9"/>
      <c r="CG11" s="9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ht="14.25" customHeight="1">
      <c r="A12" s="6"/>
      <c r="B12" s="6"/>
      <c r="C12" s="6"/>
      <c r="D12" s="6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2"/>
      <c r="CC12" s="2"/>
      <c r="CD12" s="2"/>
      <c r="CE12" s="2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ht="12" customHeight="1">
      <c r="A13" s="4"/>
      <c r="B13" s="4"/>
      <c r="C13" s="4"/>
      <c r="D13" s="4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ht="6.75" customHeight="1">
      <c r="A14" s="4"/>
      <c r="B14" s="4"/>
      <c r="C14" s="4"/>
      <c r="D14" s="4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03" t="str">
        <f>IF(BB2&lt;&gt;"",BB2,"")</f>
        <v>Les Borges Blanques</v>
      </c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3"/>
      <c r="AV14" s="13"/>
      <c r="AW14" s="13"/>
      <c r="AX14" s="13"/>
      <c r="AY14" s="105">
        <f>IF(BB3&lt;&gt;"",BB3,"")</f>
        <v>41993</v>
      </c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3"/>
      <c r="BQ14" s="13"/>
      <c r="BR14" s="13"/>
      <c r="BS14" s="13"/>
      <c r="BT14" s="13"/>
      <c r="BU14" s="92">
        <f>IF(CA3&lt;&gt;"",CA3,"")</f>
        <v>0.375</v>
      </c>
      <c r="BV14" s="92"/>
      <c r="BW14" s="92"/>
      <c r="BX14" s="92"/>
      <c r="BY14" s="92"/>
      <c r="BZ14" s="92"/>
      <c r="CA14" s="92"/>
      <c r="CB14" s="92"/>
      <c r="CC14" s="1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ht="6.75" customHeight="1">
      <c r="A15" s="4"/>
      <c r="B15" s="4"/>
      <c r="C15" s="4"/>
      <c r="D15" s="4"/>
      <c r="E15" s="94" t="s">
        <v>4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95" t="s">
        <v>5</v>
      </c>
      <c r="AV15" s="95"/>
      <c r="AW15" s="95"/>
      <c r="AX15" s="95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Q15" s="94" t="s">
        <v>6</v>
      </c>
      <c r="BR15" s="94"/>
      <c r="BS15" s="94"/>
      <c r="BT15" s="13"/>
      <c r="BU15" s="92"/>
      <c r="BV15" s="92"/>
      <c r="BW15" s="92"/>
      <c r="BX15" s="92"/>
      <c r="BY15" s="92"/>
      <c r="BZ15" s="92"/>
      <c r="CA15" s="92"/>
      <c r="CB15" s="92"/>
      <c r="CC15" s="1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ht="6.75" customHeight="1">
      <c r="A16" s="4"/>
      <c r="B16" s="4"/>
      <c r="C16" s="4"/>
      <c r="D16" s="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95"/>
      <c r="AV16" s="95"/>
      <c r="AW16" s="95"/>
      <c r="AX16" s="95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Q16" s="94"/>
      <c r="BR16" s="94"/>
      <c r="BS16" s="94"/>
      <c r="BT16" s="16"/>
      <c r="BU16" s="93"/>
      <c r="BV16" s="93"/>
      <c r="BW16" s="93"/>
      <c r="BX16" s="93"/>
      <c r="BY16" s="93"/>
      <c r="BZ16" s="93"/>
      <c r="CA16" s="93"/>
      <c r="CB16" s="93"/>
      <c r="CC16" s="1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ht="6.75" customHeight="1">
      <c r="A17" s="4"/>
      <c r="B17" s="4"/>
      <c r="C17" s="4"/>
      <c r="D17" s="4"/>
      <c r="E17" s="13"/>
      <c r="F17" s="13"/>
      <c r="G17" s="13"/>
      <c r="H17" s="13"/>
      <c r="I17" s="13"/>
      <c r="J17" s="13"/>
      <c r="K17" s="13"/>
      <c r="L17" s="13"/>
      <c r="M17" s="103" t="str">
        <f>IF(BB4&lt;&gt;"",BB4,"")</f>
        <v>Campionat Infantil/Juvenil</v>
      </c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0" t="s">
        <v>7</v>
      </c>
      <c r="AY17" s="100"/>
      <c r="AZ17" s="100"/>
      <c r="BA17" s="100"/>
      <c r="BB17" s="100"/>
      <c r="BC17" s="96">
        <f>IF(BB5&lt;&gt;"",BB5,"")</f>
      </c>
      <c r="BD17" s="96"/>
      <c r="BE17" s="96"/>
      <c r="BF17" s="96"/>
      <c r="BG17" s="96"/>
      <c r="BH17" s="99" t="s">
        <v>8</v>
      </c>
      <c r="BI17" s="99"/>
      <c r="BJ17" s="99"/>
      <c r="BK17" s="99"/>
      <c r="BL17" s="99"/>
      <c r="BM17" s="97">
        <f>IF(BM5&lt;&gt;"",BM5,"")</f>
        <v>1</v>
      </c>
      <c r="BN17" s="97"/>
      <c r="BO17" s="97"/>
      <c r="BP17" s="97"/>
      <c r="BQ17" s="97"/>
      <c r="BR17" s="100" t="s">
        <v>9</v>
      </c>
      <c r="BS17" s="100"/>
      <c r="BT17" s="100"/>
      <c r="BU17" s="100"/>
      <c r="BV17" s="100"/>
      <c r="BW17" s="103" t="s">
        <v>232</v>
      </c>
      <c r="BX17" s="103"/>
      <c r="BY17" s="103"/>
      <c r="BZ17" s="103"/>
      <c r="CA17" s="103"/>
      <c r="CB17" s="103"/>
      <c r="CC17" s="1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ht="6.75" customHeight="1">
      <c r="A18" s="4"/>
      <c r="B18" s="4"/>
      <c r="C18" s="4"/>
      <c r="D18" s="4"/>
      <c r="E18" s="94" t="s">
        <v>10</v>
      </c>
      <c r="F18" s="94"/>
      <c r="G18" s="94"/>
      <c r="H18" s="94"/>
      <c r="I18" s="94"/>
      <c r="J18" s="94"/>
      <c r="K18" s="94"/>
      <c r="L18" s="94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0"/>
      <c r="AY18" s="100"/>
      <c r="AZ18" s="100"/>
      <c r="BA18" s="100"/>
      <c r="BB18" s="100"/>
      <c r="BC18" s="97"/>
      <c r="BD18" s="97"/>
      <c r="BE18" s="97"/>
      <c r="BF18" s="97"/>
      <c r="BG18" s="97"/>
      <c r="BH18" s="100"/>
      <c r="BI18" s="100"/>
      <c r="BJ18" s="100"/>
      <c r="BK18" s="100"/>
      <c r="BL18" s="100"/>
      <c r="BM18" s="97"/>
      <c r="BN18" s="97"/>
      <c r="BO18" s="97"/>
      <c r="BP18" s="97"/>
      <c r="BQ18" s="97"/>
      <c r="BR18" s="100"/>
      <c r="BS18" s="100"/>
      <c r="BT18" s="100"/>
      <c r="BU18" s="100"/>
      <c r="BV18" s="100"/>
      <c r="BW18" s="103"/>
      <c r="BX18" s="103"/>
      <c r="BY18" s="103"/>
      <c r="BZ18" s="103"/>
      <c r="CA18" s="103"/>
      <c r="CB18" s="103"/>
      <c r="CC18" s="1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</row>
    <row r="19" spans="1:153" ht="6.75" customHeight="1">
      <c r="A19" s="4"/>
      <c r="B19" s="4"/>
      <c r="C19" s="4"/>
      <c r="D19" s="4"/>
      <c r="E19" s="94"/>
      <c r="F19" s="94"/>
      <c r="G19" s="94"/>
      <c r="H19" s="94"/>
      <c r="I19" s="94"/>
      <c r="J19" s="94"/>
      <c r="K19" s="94"/>
      <c r="L19" s="9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0"/>
      <c r="AY19" s="100"/>
      <c r="AZ19" s="100"/>
      <c r="BA19" s="100"/>
      <c r="BB19" s="100"/>
      <c r="BC19" s="98"/>
      <c r="BD19" s="98"/>
      <c r="BE19" s="98"/>
      <c r="BF19" s="98"/>
      <c r="BG19" s="98"/>
      <c r="BH19" s="100"/>
      <c r="BI19" s="100"/>
      <c r="BJ19" s="100"/>
      <c r="BK19" s="100"/>
      <c r="BL19" s="100"/>
      <c r="BM19" s="98"/>
      <c r="BN19" s="98"/>
      <c r="BO19" s="98"/>
      <c r="BP19" s="98"/>
      <c r="BQ19" s="101"/>
      <c r="BR19" s="100"/>
      <c r="BS19" s="100"/>
      <c r="BT19" s="100"/>
      <c r="BU19" s="100"/>
      <c r="BV19" s="100"/>
      <c r="BW19" s="104"/>
      <c r="BX19" s="104"/>
      <c r="BY19" s="104"/>
      <c r="BZ19" s="104"/>
      <c r="CA19" s="104"/>
      <c r="CB19" s="104"/>
      <c r="CC19" s="1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</row>
    <row r="20" spans="1:153" ht="6.75" customHeight="1">
      <c r="A20" s="4"/>
      <c r="B20" s="4"/>
      <c r="C20" s="4"/>
      <c r="D20" s="4"/>
      <c r="E20" s="13"/>
      <c r="F20" s="13"/>
      <c r="G20" s="13"/>
      <c r="H20" s="13"/>
      <c r="I20" s="13"/>
      <c r="J20" s="13"/>
      <c r="K20" s="13"/>
      <c r="L20" s="103" t="str">
        <f>IF(BB6&lt;&gt;"",BB6,"")</f>
        <v>Infantil/Juvenil</v>
      </c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3"/>
      <c r="AK20" s="13"/>
      <c r="AL20" s="13"/>
      <c r="AM20" s="13"/>
      <c r="AN20" s="13"/>
      <c r="AO20" s="13"/>
      <c r="AP20" s="13"/>
      <c r="AQ20" s="13"/>
      <c r="AR20" s="13"/>
      <c r="AS20" s="97" t="str">
        <f>IF(BB7&lt;&gt;"",BB7,"")</f>
        <v>Centre de tecnificació</v>
      </c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17"/>
      <c r="BR20" s="17"/>
      <c r="BS20" s="13"/>
      <c r="BT20" s="13"/>
      <c r="BU20" s="13"/>
      <c r="BV20" s="101" t="str">
        <f>IF(BB8&lt;&gt;"",BB8,"")</f>
        <v>14/15</v>
      </c>
      <c r="BW20" s="101"/>
      <c r="BX20" s="101"/>
      <c r="BY20" s="101"/>
      <c r="BZ20" s="101"/>
      <c r="CA20" s="101"/>
      <c r="CB20" s="101"/>
      <c r="CC20" s="1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</row>
    <row r="21" spans="5:153" ht="6.75" customHeight="1">
      <c r="E21" s="94" t="s">
        <v>0</v>
      </c>
      <c r="F21" s="94"/>
      <c r="G21" s="94"/>
      <c r="H21" s="94"/>
      <c r="I21" s="94"/>
      <c r="J21" s="94"/>
      <c r="K21" s="94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3"/>
      <c r="AK21" s="94" t="s">
        <v>1</v>
      </c>
      <c r="AL21" s="94"/>
      <c r="AM21" s="94"/>
      <c r="AN21" s="94"/>
      <c r="AO21" s="94"/>
      <c r="AP21" s="94"/>
      <c r="AQ21" s="94"/>
      <c r="AR21" s="94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5" t="s">
        <v>11</v>
      </c>
      <c r="BR21" s="95"/>
      <c r="BS21" s="95"/>
      <c r="BT21" s="95"/>
      <c r="BU21" s="95"/>
      <c r="BV21" s="101"/>
      <c r="BW21" s="101"/>
      <c r="BX21" s="101"/>
      <c r="BY21" s="101"/>
      <c r="BZ21" s="101"/>
      <c r="CA21" s="101"/>
      <c r="CB21" s="101"/>
      <c r="CC21" s="16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</row>
    <row r="22" spans="5:153" ht="6.75" customHeight="1">
      <c r="E22" s="94"/>
      <c r="F22" s="94"/>
      <c r="G22" s="94"/>
      <c r="H22" s="94"/>
      <c r="I22" s="94"/>
      <c r="J22" s="94"/>
      <c r="K22" s="9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6"/>
      <c r="AK22" s="94"/>
      <c r="AL22" s="94"/>
      <c r="AM22" s="94"/>
      <c r="AN22" s="94"/>
      <c r="AO22" s="94"/>
      <c r="AP22" s="94"/>
      <c r="AQ22" s="94"/>
      <c r="AR22" s="94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5"/>
      <c r="BR22" s="95"/>
      <c r="BS22" s="95"/>
      <c r="BT22" s="95"/>
      <c r="BU22" s="95"/>
      <c r="BV22" s="98"/>
      <c r="BW22" s="98"/>
      <c r="BX22" s="98"/>
      <c r="BY22" s="98"/>
      <c r="BZ22" s="98"/>
      <c r="CA22" s="98"/>
      <c r="CB22" s="98"/>
      <c r="CC22" s="16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</row>
    <row r="23" spans="5:153" ht="6.75" customHeight="1"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</row>
    <row r="24" spans="5:153" ht="6.75" customHeight="1"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5"/>
      <c r="CE24" s="15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</row>
    <row r="25" spans="1:153" ht="6.75" customHeight="1">
      <c r="A25" s="18"/>
      <c r="B25" s="18"/>
      <c r="C25" s="18"/>
      <c r="D25" s="18"/>
      <c r="E25" s="106">
        <v>1</v>
      </c>
      <c r="F25" s="107"/>
      <c r="G25" s="112" t="str">
        <f>IF(G3&lt;&gt;"",G3,"")</f>
        <v>Ivan Fernández</v>
      </c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3"/>
      <c r="Y25" s="112" t="str">
        <f>IF(Y3&lt;&gt;"",Y3,"")</f>
        <v>CTT Mollerussa</v>
      </c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3"/>
      <c r="AQ25" s="106">
        <v>4</v>
      </c>
      <c r="AR25" s="107"/>
      <c r="AS25" s="118" t="str">
        <f>IF(G6&lt;&gt;"",G6,"")</f>
        <v>Pol Calderó</v>
      </c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9"/>
      <c r="BK25" s="112" t="str">
        <f>IF(Y6&lt;&gt;"",Y6,"")</f>
        <v>CTT Castellnou</v>
      </c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3"/>
      <c r="CC25" s="1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</row>
    <row r="26" spans="1:153" ht="6.75" customHeight="1">
      <c r="A26" s="18"/>
      <c r="B26" s="18"/>
      <c r="C26" s="18"/>
      <c r="D26" s="18"/>
      <c r="E26" s="108"/>
      <c r="F26" s="109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5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5"/>
      <c r="AQ26" s="108"/>
      <c r="AR26" s="109"/>
      <c r="AS26" s="120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21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5"/>
      <c r="CC26" s="1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</row>
    <row r="27" spans="1:153" ht="6.75" customHeight="1">
      <c r="A27" s="18"/>
      <c r="B27" s="18"/>
      <c r="C27" s="18"/>
      <c r="D27" s="18"/>
      <c r="E27" s="110"/>
      <c r="F27" s="111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7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7"/>
      <c r="AQ27" s="110"/>
      <c r="AR27" s="111"/>
      <c r="AS27" s="122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23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7"/>
      <c r="CC27" s="1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</row>
    <row r="28" spans="1:153" ht="6.75" customHeight="1">
      <c r="A28" s="18"/>
      <c r="B28" s="18"/>
      <c r="C28" s="18"/>
      <c r="D28" s="18"/>
      <c r="E28" s="106">
        <v>2</v>
      </c>
      <c r="F28" s="107"/>
      <c r="G28" s="112" t="str">
        <f>IF(G4&lt;&gt;"",G4,"")</f>
        <v>Cristian Fernández</v>
      </c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3"/>
      <c r="Y28" s="112" t="str">
        <f>IF(Y4&lt;&gt;"",Y4,"")</f>
        <v>CTT Mollerussa</v>
      </c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3"/>
      <c r="AQ28" s="106">
        <v>5</v>
      </c>
      <c r="AR28" s="107"/>
      <c r="AS28" s="118" t="str">
        <f>IF(G7&lt;&gt;"",G7,"")</f>
        <v>Carles Planella</v>
      </c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9"/>
      <c r="BK28" s="112" t="str">
        <f>IF(Y7&lt;&gt;"",Y7,"")</f>
        <v>CTT Borges</v>
      </c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3"/>
      <c r="CC28" s="1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</row>
    <row r="29" spans="1:153" ht="6.75" customHeight="1">
      <c r="A29" s="18"/>
      <c r="B29" s="18"/>
      <c r="C29" s="18"/>
      <c r="D29" s="18"/>
      <c r="E29" s="108"/>
      <c r="F29" s="109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5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5"/>
      <c r="AQ29" s="108"/>
      <c r="AR29" s="109"/>
      <c r="AS29" s="120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21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5"/>
      <c r="CC29" s="1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</row>
    <row r="30" spans="1:153" ht="6.75" customHeight="1">
      <c r="A30" s="18"/>
      <c r="B30" s="18"/>
      <c r="C30" s="18"/>
      <c r="D30" s="18"/>
      <c r="E30" s="110"/>
      <c r="F30" s="111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7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7"/>
      <c r="AQ30" s="110"/>
      <c r="AR30" s="111"/>
      <c r="AS30" s="122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23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7"/>
      <c r="CC30" s="1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</row>
    <row r="31" spans="1:153" ht="6.75" customHeight="1">
      <c r="A31" s="18"/>
      <c r="B31" s="18"/>
      <c r="C31" s="18"/>
      <c r="D31" s="18"/>
      <c r="E31" s="106">
        <v>3</v>
      </c>
      <c r="F31" s="107"/>
      <c r="G31" s="112" t="str">
        <f>IF(G5&lt;&gt;"",G5,"")</f>
        <v>Guillem Sans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3"/>
      <c r="Y31" s="112" t="str">
        <f>IF(Y5&lt;&gt;"",Y5,"")</f>
        <v>CTT Castellnou</v>
      </c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3"/>
      <c r="AQ31" s="106">
        <v>6</v>
      </c>
      <c r="AR31" s="107"/>
      <c r="AS31" s="118" t="str">
        <f>IF(G8&lt;&gt;"",G8,"")</f>
        <v>Aleix Bordell </v>
      </c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9"/>
      <c r="BK31" s="112" t="str">
        <f>IF(Y8&lt;&gt;"",Y8,"")</f>
        <v>CTT Borges</v>
      </c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3"/>
      <c r="CC31" s="1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</row>
    <row r="32" spans="1:153" ht="6.75" customHeight="1">
      <c r="A32" s="18"/>
      <c r="B32" s="18"/>
      <c r="C32" s="18"/>
      <c r="D32" s="18"/>
      <c r="E32" s="108"/>
      <c r="F32" s="109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5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5"/>
      <c r="AQ32" s="108"/>
      <c r="AR32" s="109"/>
      <c r="AS32" s="120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21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5"/>
      <c r="CC32" s="1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</row>
    <row r="33" spans="1:153" ht="6.75" customHeight="1">
      <c r="A33" s="18"/>
      <c r="B33" s="18"/>
      <c r="C33" s="18"/>
      <c r="D33" s="18"/>
      <c r="E33" s="110"/>
      <c r="F33" s="111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7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7"/>
      <c r="AQ33" s="110"/>
      <c r="AR33" s="111"/>
      <c r="AS33" s="122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23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7"/>
      <c r="CC33" s="1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</row>
    <row r="34" spans="1:153" ht="6.75" customHeight="1">
      <c r="A34" s="18"/>
      <c r="B34" s="18"/>
      <c r="C34" s="18"/>
      <c r="D34" s="18"/>
      <c r="E34" s="43"/>
      <c r="F34" s="43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06">
        <v>7</v>
      </c>
      <c r="AR34" s="107"/>
      <c r="AS34" s="118" t="str">
        <f>IF(G9&lt;&gt;"",G9,"")</f>
        <v>Victor Cayuela</v>
      </c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9"/>
      <c r="BK34" s="112" t="str">
        <f>IF(Y9&lt;&gt;"",Y9,"")</f>
        <v>CTT Lleida</v>
      </c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3"/>
      <c r="CC34" s="1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</row>
    <row r="35" spans="1:153" ht="6.75" customHeight="1">
      <c r="A35" s="18"/>
      <c r="B35" s="18"/>
      <c r="C35" s="18"/>
      <c r="D35" s="18"/>
      <c r="E35" s="43"/>
      <c r="F35" s="43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08"/>
      <c r="AR35" s="109"/>
      <c r="AS35" s="120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21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5"/>
      <c r="CC35" s="1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</row>
    <row r="36" spans="1:153" ht="6.75" customHeight="1">
      <c r="A36" s="18"/>
      <c r="B36" s="18"/>
      <c r="C36" s="18"/>
      <c r="D36" s="18"/>
      <c r="E36" s="43"/>
      <c r="F36" s="43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10"/>
      <c r="AR36" s="111"/>
      <c r="AS36" s="122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23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7"/>
      <c r="CC36" s="1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</row>
    <row r="37" spans="5:153" ht="7.5" customHeight="1"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</row>
    <row r="38" spans="2:153" ht="6" customHeight="1">
      <c r="B38" s="139" t="s">
        <v>84</v>
      </c>
      <c r="C38" s="140"/>
      <c r="D38" s="141"/>
      <c r="E38" s="139" t="s">
        <v>42</v>
      </c>
      <c r="F38" s="140"/>
      <c r="G38" s="141"/>
      <c r="H38" s="139" t="s">
        <v>43</v>
      </c>
      <c r="I38" s="140"/>
      <c r="J38" s="141"/>
      <c r="K38" s="139" t="s">
        <v>44</v>
      </c>
      <c r="L38" s="140"/>
      <c r="M38" s="141"/>
      <c r="N38" s="139" t="s">
        <v>45</v>
      </c>
      <c r="O38" s="140"/>
      <c r="P38" s="140"/>
      <c r="Q38" s="124" t="s">
        <v>52</v>
      </c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6"/>
      <c r="AI38" s="130" t="s">
        <v>12</v>
      </c>
      <c r="AJ38" s="130"/>
      <c r="AK38" s="130"/>
      <c r="AL38" s="130"/>
      <c r="AM38" s="130"/>
      <c r="AN38" s="150" t="s">
        <v>13</v>
      </c>
      <c r="AO38" s="150"/>
      <c r="AP38" s="150"/>
      <c r="AQ38" s="150"/>
      <c r="AR38" s="150"/>
      <c r="AS38" s="150" t="s">
        <v>14</v>
      </c>
      <c r="AT38" s="150"/>
      <c r="AU38" s="150"/>
      <c r="AV38" s="150"/>
      <c r="AW38" s="150"/>
      <c r="AX38" s="150" t="s">
        <v>15</v>
      </c>
      <c r="AY38" s="150"/>
      <c r="AZ38" s="150"/>
      <c r="BA38" s="150"/>
      <c r="BB38" s="150"/>
      <c r="BC38" s="150" t="s">
        <v>16</v>
      </c>
      <c r="BD38" s="150"/>
      <c r="BE38" s="150"/>
      <c r="BF38" s="150"/>
      <c r="BG38" s="150"/>
      <c r="BH38" s="132" t="s">
        <v>17</v>
      </c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3"/>
      <c r="BX38" s="132" t="s">
        <v>18</v>
      </c>
      <c r="BY38" s="130"/>
      <c r="BZ38" s="130"/>
      <c r="CA38" s="130"/>
      <c r="CB38" s="13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</row>
    <row r="39" spans="2:153" ht="6" customHeight="1">
      <c r="B39" s="142"/>
      <c r="C39" s="143"/>
      <c r="D39" s="144"/>
      <c r="E39" s="142"/>
      <c r="F39" s="143"/>
      <c r="G39" s="144"/>
      <c r="H39" s="142"/>
      <c r="I39" s="143"/>
      <c r="J39" s="144"/>
      <c r="K39" s="142"/>
      <c r="L39" s="143"/>
      <c r="M39" s="144"/>
      <c r="N39" s="142"/>
      <c r="O39" s="143"/>
      <c r="P39" s="143"/>
      <c r="Q39" s="127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9"/>
      <c r="AI39" s="131"/>
      <c r="AJ39" s="131"/>
      <c r="AK39" s="131"/>
      <c r="AL39" s="131"/>
      <c r="AM39" s="13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34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5"/>
      <c r="BX39" s="134"/>
      <c r="BY39" s="131"/>
      <c r="BZ39" s="131"/>
      <c r="CA39" s="131"/>
      <c r="CB39" s="135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</row>
    <row r="40" spans="2:153" ht="6" customHeight="1">
      <c r="B40" s="145"/>
      <c r="C40" s="146"/>
      <c r="D40" s="147"/>
      <c r="E40" s="145"/>
      <c r="F40" s="146"/>
      <c r="G40" s="147"/>
      <c r="H40" s="145"/>
      <c r="I40" s="146"/>
      <c r="J40" s="147"/>
      <c r="K40" s="145"/>
      <c r="L40" s="146"/>
      <c r="M40" s="147"/>
      <c r="N40" s="145"/>
      <c r="O40" s="146"/>
      <c r="P40" s="146"/>
      <c r="Q40" s="127" t="s">
        <v>53</v>
      </c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9"/>
      <c r="AI40" s="131" t="s">
        <v>19</v>
      </c>
      <c r="AJ40" s="131"/>
      <c r="AK40" s="131"/>
      <c r="AL40" s="131"/>
      <c r="AM40" s="148"/>
      <c r="AN40" s="131" t="s">
        <v>19</v>
      </c>
      <c r="AO40" s="131"/>
      <c r="AP40" s="131"/>
      <c r="AQ40" s="131"/>
      <c r="AR40" s="148"/>
      <c r="AS40" s="131" t="s">
        <v>19</v>
      </c>
      <c r="AT40" s="131"/>
      <c r="AU40" s="131"/>
      <c r="AV40" s="131"/>
      <c r="AW40" s="148"/>
      <c r="AX40" s="131" t="s">
        <v>19</v>
      </c>
      <c r="AY40" s="131"/>
      <c r="AZ40" s="131"/>
      <c r="BA40" s="131"/>
      <c r="BB40" s="148"/>
      <c r="BC40" s="131" t="s">
        <v>19</v>
      </c>
      <c r="BD40" s="131"/>
      <c r="BE40" s="131"/>
      <c r="BF40" s="131"/>
      <c r="BG40" s="148"/>
      <c r="BH40" s="134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5"/>
      <c r="BX40" s="134"/>
      <c r="BY40" s="131"/>
      <c r="BZ40" s="131"/>
      <c r="CA40" s="131"/>
      <c r="CB40" s="135"/>
      <c r="CC40" s="158" t="s">
        <v>83</v>
      </c>
      <c r="CD40" s="159"/>
      <c r="CE40" s="159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</row>
    <row r="41" spans="2:153" ht="6" customHeight="1">
      <c r="B41" s="160" t="s">
        <v>20</v>
      </c>
      <c r="C41" s="161"/>
      <c r="D41" s="161"/>
      <c r="E41" s="160" t="s">
        <v>20</v>
      </c>
      <c r="F41" s="161"/>
      <c r="G41" s="161"/>
      <c r="H41" s="160" t="s">
        <v>20</v>
      </c>
      <c r="I41" s="161"/>
      <c r="J41" s="161"/>
      <c r="K41" s="160" t="s">
        <v>20</v>
      </c>
      <c r="L41" s="161"/>
      <c r="M41" s="161"/>
      <c r="N41" s="160" t="s">
        <v>20</v>
      </c>
      <c r="O41" s="161"/>
      <c r="P41" s="161"/>
      <c r="Q41" s="162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4"/>
      <c r="AI41" s="137"/>
      <c r="AJ41" s="137"/>
      <c r="AK41" s="137"/>
      <c r="AL41" s="137"/>
      <c r="AM41" s="149"/>
      <c r="AN41" s="137"/>
      <c r="AO41" s="137"/>
      <c r="AP41" s="137"/>
      <c r="AQ41" s="137"/>
      <c r="AR41" s="149"/>
      <c r="AS41" s="137"/>
      <c r="AT41" s="137"/>
      <c r="AU41" s="137"/>
      <c r="AV41" s="137"/>
      <c r="AW41" s="149"/>
      <c r="AX41" s="137"/>
      <c r="AY41" s="137"/>
      <c r="AZ41" s="137"/>
      <c r="BA41" s="137"/>
      <c r="BB41" s="149"/>
      <c r="BC41" s="137"/>
      <c r="BD41" s="137"/>
      <c r="BE41" s="137"/>
      <c r="BF41" s="137"/>
      <c r="BG41" s="149"/>
      <c r="BH41" s="136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8"/>
      <c r="BX41" s="136"/>
      <c r="BY41" s="137"/>
      <c r="BZ41" s="137"/>
      <c r="CA41" s="137"/>
      <c r="CB41" s="138"/>
      <c r="CC41" s="158"/>
      <c r="CD41" s="159"/>
      <c r="CE41" s="159"/>
      <c r="CF41" s="3"/>
      <c r="CG41" s="20">
        <v>1</v>
      </c>
      <c r="CH41" s="20">
        <v>2</v>
      </c>
      <c r="CI41" s="20">
        <v>3</v>
      </c>
      <c r="CJ41" s="20">
        <v>4</v>
      </c>
      <c r="CK41" s="20">
        <v>5</v>
      </c>
      <c r="CL41" s="20">
        <v>6</v>
      </c>
      <c r="CM41" s="20">
        <v>7</v>
      </c>
      <c r="CN41" s="3"/>
      <c r="CO41" s="3"/>
      <c r="CP41" s="3"/>
      <c r="CQ41" s="3"/>
      <c r="CR41" s="3"/>
      <c r="CS41" s="3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</row>
    <row r="42" spans="2:153" ht="6" customHeight="1">
      <c r="B42" s="14"/>
      <c r="C42" s="14"/>
      <c r="D42" s="14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</row>
    <row r="43" spans="2:153" ht="6" customHeight="1">
      <c r="B43" s="176" t="s">
        <v>28</v>
      </c>
      <c r="C43" s="177"/>
      <c r="D43" s="178"/>
      <c r="E43" s="176" t="s">
        <v>21</v>
      </c>
      <c r="F43" s="177"/>
      <c r="G43" s="178"/>
      <c r="H43" s="176" t="s">
        <v>22</v>
      </c>
      <c r="I43" s="177"/>
      <c r="J43" s="178"/>
      <c r="K43" s="176" t="s">
        <v>23</v>
      </c>
      <c r="L43" s="177"/>
      <c r="M43" s="178"/>
      <c r="N43" s="176" t="s">
        <v>24</v>
      </c>
      <c r="O43" s="177"/>
      <c r="P43" s="178"/>
      <c r="Q43" s="152" t="str">
        <f>IF(E2=7,G3,IF(E2=6,G5,IF(E2=5,G3,IF(E2=4,G4,IF(E2=3,G3,"")))))</f>
        <v>Ivan Fernández</v>
      </c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4"/>
      <c r="AI43" s="204" t="s">
        <v>255</v>
      </c>
      <c r="AJ43" s="165"/>
      <c r="AK43" s="165"/>
      <c r="AL43" s="165"/>
      <c r="AM43" s="165"/>
      <c r="AN43" s="165" t="s">
        <v>289</v>
      </c>
      <c r="AO43" s="165"/>
      <c r="AP43" s="165"/>
      <c r="AQ43" s="165"/>
      <c r="AR43" s="165"/>
      <c r="AS43" s="165" t="s">
        <v>290</v>
      </c>
      <c r="AT43" s="165"/>
      <c r="AU43" s="165"/>
      <c r="AV43" s="165"/>
      <c r="AW43" s="165"/>
      <c r="AX43" s="165" t="s">
        <v>277</v>
      </c>
      <c r="AY43" s="165"/>
      <c r="AZ43" s="165"/>
      <c r="BA43" s="165"/>
      <c r="BB43" s="165"/>
      <c r="BC43" s="165" t="s">
        <v>2</v>
      </c>
      <c r="BD43" s="165"/>
      <c r="BE43" s="165"/>
      <c r="BF43" s="165"/>
      <c r="BG43" s="165"/>
      <c r="BH43" s="167" t="str">
        <f>IF(CC43=""," ",IF(LEFT(CC43,1)="3",Q43,Q45))</f>
        <v>Cristian Fernández</v>
      </c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9"/>
      <c r="BX43" s="288" t="s">
        <v>258</v>
      </c>
      <c r="BY43" s="183"/>
      <c r="BZ43" s="183"/>
      <c r="CA43" s="183"/>
      <c r="CB43" s="184"/>
      <c r="CC43" s="188" t="s">
        <v>76</v>
      </c>
      <c r="CD43" s="189"/>
      <c r="CF43" s="3"/>
      <c r="CG43" s="21">
        <f>IF(BH43=G25,1,0)</f>
        <v>0</v>
      </c>
      <c r="CH43" s="21">
        <f>IF(BH43=G28,1,0)</f>
        <v>1</v>
      </c>
      <c r="CI43" s="21">
        <f>IF(BH43=G31,1,0)</f>
        <v>0</v>
      </c>
      <c r="CJ43" s="21">
        <f>IF(BH43=AS25,1,0)</f>
        <v>0</v>
      </c>
      <c r="CK43" s="21">
        <f>IF(BH43=AS28,1,0)</f>
        <v>0</v>
      </c>
      <c r="CL43" s="21">
        <f>IF(BH43=AS31,1,0)</f>
        <v>0</v>
      </c>
      <c r="CM43" s="21">
        <f>IF(BH43=AS34,1,0)</f>
        <v>0</v>
      </c>
      <c r="CN43" s="22" t="s">
        <v>62</v>
      </c>
      <c r="CO43" s="23" t="s">
        <v>63</v>
      </c>
      <c r="CP43" s="22" t="s">
        <v>64</v>
      </c>
      <c r="CQ43" s="3"/>
      <c r="CR43" s="3"/>
      <c r="CS43" s="3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</row>
    <row r="44" spans="2:153" ht="6" customHeight="1">
      <c r="B44" s="179"/>
      <c r="C44" s="180"/>
      <c r="D44" s="181"/>
      <c r="E44" s="179"/>
      <c r="F44" s="180"/>
      <c r="G44" s="181"/>
      <c r="H44" s="179"/>
      <c r="I44" s="180"/>
      <c r="J44" s="181"/>
      <c r="K44" s="179"/>
      <c r="L44" s="180"/>
      <c r="M44" s="181"/>
      <c r="N44" s="179"/>
      <c r="O44" s="180"/>
      <c r="P44" s="181"/>
      <c r="Q44" s="155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7"/>
      <c r="AI44" s="205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70"/>
      <c r="BI44" s="171"/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2"/>
      <c r="BX44" s="185"/>
      <c r="BY44" s="186"/>
      <c r="BZ44" s="186"/>
      <c r="CA44" s="186"/>
      <c r="CB44" s="187"/>
      <c r="CC44" s="188"/>
      <c r="CD44" s="189"/>
      <c r="CF44" s="3"/>
      <c r="CG44" s="24">
        <f>IF(CG45=G25,1,0)</f>
        <v>1</v>
      </c>
      <c r="CH44" s="24">
        <f>IF(CG45=G28,1,0)</f>
        <v>0</v>
      </c>
      <c r="CI44" s="24">
        <f>IF(CG45=G31,1,0)</f>
        <v>0</v>
      </c>
      <c r="CJ44" s="24">
        <f>IF(CG45=AS25,1,0)</f>
        <v>0</v>
      </c>
      <c r="CK44" s="24">
        <f>IF(CG45=AS28,1,0)</f>
        <v>0</v>
      </c>
      <c r="CL44" s="24">
        <f>IF(CG45=AS31,1,0)</f>
        <v>0</v>
      </c>
      <c r="CM44" s="24">
        <f>IF(CG45=AS34,1,0)</f>
        <v>0</v>
      </c>
      <c r="CN44" s="22" t="s">
        <v>65</v>
      </c>
      <c r="CO44" s="23" t="s">
        <v>66</v>
      </c>
      <c r="CP44" s="22" t="s">
        <v>64</v>
      </c>
      <c r="CQ44" s="3"/>
      <c r="CR44" s="3"/>
      <c r="CS44" s="3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</row>
    <row r="45" spans="1:153" ht="6" customHeight="1">
      <c r="A45" s="190" t="s">
        <v>54</v>
      </c>
      <c r="B45" s="192" t="s">
        <v>51</v>
      </c>
      <c r="C45" s="193"/>
      <c r="D45" s="194"/>
      <c r="E45" s="192" t="s">
        <v>46</v>
      </c>
      <c r="F45" s="193"/>
      <c r="G45" s="194"/>
      <c r="H45" s="192" t="s">
        <v>47</v>
      </c>
      <c r="I45" s="193"/>
      <c r="J45" s="194"/>
      <c r="K45" s="192" t="s">
        <v>48</v>
      </c>
      <c r="L45" s="193"/>
      <c r="M45" s="194"/>
      <c r="N45" s="192" t="s">
        <v>49</v>
      </c>
      <c r="O45" s="193"/>
      <c r="P45" s="194"/>
      <c r="Q45" s="198" t="str">
        <f>IF(E2=7,G4,IF(E2=6,G7,IF(E2=5,G6,IF(E2=4,G5,IF(E2=3,G5,"")))))</f>
        <v>Cristian Fernández</v>
      </c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200"/>
      <c r="AI45" s="205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70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2"/>
      <c r="BX45" s="185"/>
      <c r="BY45" s="186"/>
      <c r="BZ45" s="186"/>
      <c r="CA45" s="186"/>
      <c r="CB45" s="187"/>
      <c r="CC45" s="188"/>
      <c r="CD45" s="189"/>
      <c r="CF45" s="3"/>
      <c r="CG45" s="25" t="str">
        <f>IF(CC43=""," ",IF(LEFT(CC43,1)="3",Q45,Q43))</f>
        <v>Ivan Fernández</v>
      </c>
      <c r="CH45" s="26"/>
      <c r="CI45" s="26"/>
      <c r="CJ45" s="26"/>
      <c r="CK45" s="27"/>
      <c r="CL45" s="27"/>
      <c r="CM45" s="27"/>
      <c r="CN45" s="23" t="s">
        <v>67</v>
      </c>
      <c r="CO45" s="23" t="s">
        <v>68</v>
      </c>
      <c r="CP45" s="22" t="s">
        <v>64</v>
      </c>
      <c r="CQ45" s="3"/>
      <c r="CR45" s="3"/>
      <c r="CS45" s="3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</row>
    <row r="46" spans="1:153" ht="6" customHeight="1">
      <c r="A46" s="191"/>
      <c r="B46" s="195"/>
      <c r="C46" s="196"/>
      <c r="D46" s="197"/>
      <c r="E46" s="195"/>
      <c r="F46" s="196"/>
      <c r="G46" s="197"/>
      <c r="H46" s="195"/>
      <c r="I46" s="196"/>
      <c r="J46" s="197"/>
      <c r="K46" s="195"/>
      <c r="L46" s="196"/>
      <c r="M46" s="197"/>
      <c r="N46" s="195"/>
      <c r="O46" s="196"/>
      <c r="P46" s="197"/>
      <c r="Q46" s="201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3"/>
      <c r="AI46" s="205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73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5"/>
      <c r="BX46" s="185"/>
      <c r="BY46" s="186"/>
      <c r="BZ46" s="186"/>
      <c r="CA46" s="186"/>
      <c r="CB46" s="187"/>
      <c r="CC46" s="188"/>
      <c r="CD46" s="189"/>
      <c r="CF46" s="3"/>
      <c r="CG46" s="27"/>
      <c r="CH46" s="27"/>
      <c r="CI46" s="27"/>
      <c r="CJ46" s="27"/>
      <c r="CK46" s="27"/>
      <c r="CL46" s="27"/>
      <c r="CM46" s="27"/>
      <c r="CN46" s="23" t="s">
        <v>70</v>
      </c>
      <c r="CO46" s="23" t="s">
        <v>69</v>
      </c>
      <c r="CP46" s="22" t="s">
        <v>64</v>
      </c>
      <c r="CQ46" s="3"/>
      <c r="CR46" s="3"/>
      <c r="CS46" s="3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</row>
    <row r="47" spans="2:153" ht="6" customHeight="1">
      <c r="B47" s="179" t="s">
        <v>30</v>
      </c>
      <c r="C47" s="180"/>
      <c r="D47" s="181"/>
      <c r="E47" s="179" t="s">
        <v>25</v>
      </c>
      <c r="F47" s="180"/>
      <c r="G47" s="181"/>
      <c r="H47" s="179" t="s">
        <v>23</v>
      </c>
      <c r="I47" s="180"/>
      <c r="J47" s="181"/>
      <c r="K47" s="179" t="s">
        <v>22</v>
      </c>
      <c r="L47" s="180"/>
      <c r="M47" s="181"/>
      <c r="N47" s="179" t="s">
        <v>23</v>
      </c>
      <c r="O47" s="180"/>
      <c r="P47" s="181"/>
      <c r="Q47" s="206" t="str">
        <f>IF(E2=7,G5,IF(E2=6,G4,IF(E2=5,G4,IF(E2=4,G3,IF(E2=3,G4,"")))))</f>
        <v>Guillem Sans</v>
      </c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8"/>
      <c r="AI47" s="209" t="s">
        <v>238</v>
      </c>
      <c r="AJ47" s="210"/>
      <c r="AK47" s="210"/>
      <c r="AL47" s="210"/>
      <c r="AM47" s="210"/>
      <c r="AN47" s="210" t="s">
        <v>239</v>
      </c>
      <c r="AO47" s="210"/>
      <c r="AP47" s="210"/>
      <c r="AQ47" s="210"/>
      <c r="AR47" s="210"/>
      <c r="AS47" s="210" t="s">
        <v>240</v>
      </c>
      <c r="AT47" s="210"/>
      <c r="AU47" s="210"/>
      <c r="AV47" s="210"/>
      <c r="AW47" s="210"/>
      <c r="AX47" s="210" t="s">
        <v>241</v>
      </c>
      <c r="AY47" s="210"/>
      <c r="AZ47" s="210"/>
      <c r="BA47" s="210"/>
      <c r="BB47" s="210"/>
      <c r="BC47" s="210" t="s">
        <v>242</v>
      </c>
      <c r="BD47" s="210"/>
      <c r="BE47" s="210"/>
      <c r="BF47" s="210"/>
      <c r="BG47" s="210"/>
      <c r="BH47" s="213" t="str">
        <f>IF(CC47=""," ",IF(LEFT(CC47,1)="3",Q47,Q49))</f>
        <v>Pol Calderó</v>
      </c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5"/>
      <c r="BX47" s="216" t="s">
        <v>243</v>
      </c>
      <c r="BY47" s="217"/>
      <c r="BZ47" s="217"/>
      <c r="CA47" s="217"/>
      <c r="CB47" s="218"/>
      <c r="CC47" s="188" t="s">
        <v>78</v>
      </c>
      <c r="CD47" s="189"/>
      <c r="CF47" s="3"/>
      <c r="CG47" s="21">
        <f>IF(BH47=G25,1,0)</f>
        <v>0</v>
      </c>
      <c r="CH47" s="21">
        <f>IF(BH47=G28,1,0)</f>
        <v>0</v>
      </c>
      <c r="CI47" s="21">
        <f>IF(BH47=G31,1,0)</f>
        <v>0</v>
      </c>
      <c r="CJ47" s="21">
        <f>IF(BH47=AS25,1,0)</f>
        <v>1</v>
      </c>
      <c r="CK47" s="21">
        <f>IF(BH47=AS28,1,0)</f>
        <v>0</v>
      </c>
      <c r="CL47" s="21">
        <f>IF(BH47=AS31,1,0)</f>
        <v>0</v>
      </c>
      <c r="CM47" s="21">
        <f>IF(BH47=AS34,1,0)</f>
        <v>0</v>
      </c>
      <c r="CN47" s="22" t="s">
        <v>71</v>
      </c>
      <c r="CO47" s="22" t="s">
        <v>72</v>
      </c>
      <c r="CP47" s="22" t="s">
        <v>73</v>
      </c>
      <c r="CQ47" s="3"/>
      <c r="CR47" s="3"/>
      <c r="CS47" s="3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</row>
    <row r="48" spans="2:153" ht="6" customHeight="1">
      <c r="B48" s="179"/>
      <c r="C48" s="180"/>
      <c r="D48" s="181"/>
      <c r="E48" s="179"/>
      <c r="F48" s="180"/>
      <c r="G48" s="181"/>
      <c r="H48" s="179"/>
      <c r="I48" s="180"/>
      <c r="J48" s="181"/>
      <c r="K48" s="179"/>
      <c r="L48" s="180"/>
      <c r="M48" s="181"/>
      <c r="N48" s="179"/>
      <c r="O48" s="180"/>
      <c r="P48" s="181"/>
      <c r="Q48" s="155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7"/>
      <c r="AI48" s="205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70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2"/>
      <c r="BX48" s="185"/>
      <c r="BY48" s="186"/>
      <c r="BZ48" s="186"/>
      <c r="CA48" s="186"/>
      <c r="CB48" s="187"/>
      <c r="CC48" s="188"/>
      <c r="CD48" s="189"/>
      <c r="CF48" s="3"/>
      <c r="CG48" s="24">
        <f>IF(CG49=G25,1,0)</f>
        <v>0</v>
      </c>
      <c r="CH48" s="24">
        <f>IF(CG49=G28,1,0)</f>
        <v>0</v>
      </c>
      <c r="CI48" s="24">
        <f>IF(CG49=G31,1,0)</f>
        <v>1</v>
      </c>
      <c r="CJ48" s="24">
        <f>IF(CG49=AS25,1,0)</f>
        <v>0</v>
      </c>
      <c r="CK48" s="24">
        <f>IF(CG49=AS28,1,0)</f>
        <v>0</v>
      </c>
      <c r="CL48" s="24">
        <f>IF(CG49=AS31,1,0)</f>
        <v>0</v>
      </c>
      <c r="CM48" s="24">
        <f>IF(CG49=AS34,1,0)</f>
        <v>0</v>
      </c>
      <c r="CN48" s="23" t="s">
        <v>74</v>
      </c>
      <c r="CO48" s="23" t="s">
        <v>75</v>
      </c>
      <c r="CP48" s="22" t="s">
        <v>73</v>
      </c>
      <c r="CQ48" s="3"/>
      <c r="CR48" s="3"/>
      <c r="CS48" s="3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</row>
    <row r="49" spans="1:153" ht="6" customHeight="1">
      <c r="A49" s="190" t="s">
        <v>54</v>
      </c>
      <c r="B49" s="192" t="s">
        <v>47</v>
      </c>
      <c r="C49" s="193"/>
      <c r="D49" s="194"/>
      <c r="E49" s="192" t="s">
        <v>47</v>
      </c>
      <c r="F49" s="193"/>
      <c r="G49" s="194"/>
      <c r="H49" s="192" t="s">
        <v>48</v>
      </c>
      <c r="I49" s="193"/>
      <c r="J49" s="194"/>
      <c r="K49" s="192" t="s">
        <v>49</v>
      </c>
      <c r="L49" s="193"/>
      <c r="M49" s="194"/>
      <c r="N49" s="192" t="s">
        <v>48</v>
      </c>
      <c r="O49" s="193"/>
      <c r="P49" s="194"/>
      <c r="Q49" s="198" t="str">
        <f>IF(E2=7,G6,IF(E2=6,G8,IF(E2=5,G5,IF(E2=4,G6,IF(E2=3,G5,"")))))</f>
        <v>Pol Calderó</v>
      </c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200"/>
      <c r="AI49" s="205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70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2"/>
      <c r="BX49" s="185"/>
      <c r="BY49" s="186"/>
      <c r="BZ49" s="186"/>
      <c r="CA49" s="186"/>
      <c r="CB49" s="187"/>
      <c r="CC49" s="188"/>
      <c r="CD49" s="189"/>
      <c r="CF49" s="3"/>
      <c r="CG49" s="25" t="str">
        <f>IF(CC47=""," ",IF(LEFT(CC47,1)="3",Q49,Q47))</f>
        <v>Guillem Sans</v>
      </c>
      <c r="CH49" s="26"/>
      <c r="CI49" s="26"/>
      <c r="CJ49" s="26"/>
      <c r="CK49" s="27"/>
      <c r="CL49" s="27"/>
      <c r="CM49" s="27"/>
      <c r="CN49" s="23" t="s">
        <v>76</v>
      </c>
      <c r="CO49" s="23" t="s">
        <v>77</v>
      </c>
      <c r="CP49" s="22" t="s">
        <v>73</v>
      </c>
      <c r="CQ49" s="3"/>
      <c r="CR49" s="3"/>
      <c r="CS49" s="3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</row>
    <row r="50" spans="1:153" ht="6" customHeight="1">
      <c r="A50" s="191"/>
      <c r="B50" s="195"/>
      <c r="C50" s="196"/>
      <c r="D50" s="197"/>
      <c r="E50" s="195"/>
      <c r="F50" s="196"/>
      <c r="G50" s="197"/>
      <c r="H50" s="195"/>
      <c r="I50" s="196"/>
      <c r="J50" s="197"/>
      <c r="K50" s="195"/>
      <c r="L50" s="196"/>
      <c r="M50" s="197"/>
      <c r="N50" s="195"/>
      <c r="O50" s="196"/>
      <c r="P50" s="197"/>
      <c r="Q50" s="201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3"/>
      <c r="AI50" s="211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173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5"/>
      <c r="BX50" s="219"/>
      <c r="BY50" s="220"/>
      <c r="BZ50" s="220"/>
      <c r="CA50" s="220"/>
      <c r="CB50" s="221"/>
      <c r="CC50" s="188"/>
      <c r="CD50" s="189"/>
      <c r="CF50" s="3"/>
      <c r="CG50" s="27"/>
      <c r="CH50" s="27"/>
      <c r="CI50" s="27"/>
      <c r="CJ50" s="27"/>
      <c r="CK50" s="27"/>
      <c r="CL50" s="27"/>
      <c r="CM50" s="27"/>
      <c r="CN50" s="23" t="s">
        <v>78</v>
      </c>
      <c r="CO50" s="23" t="s">
        <v>79</v>
      </c>
      <c r="CP50" s="22" t="s">
        <v>73</v>
      </c>
      <c r="CQ50" s="3"/>
      <c r="CR50" s="3"/>
      <c r="CS50" s="3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</row>
    <row r="51" spans="2:153" ht="6" customHeight="1">
      <c r="B51" s="179" t="s">
        <v>33</v>
      </c>
      <c r="C51" s="180"/>
      <c r="D51" s="181"/>
      <c r="E51" s="179" t="s">
        <v>22</v>
      </c>
      <c r="F51" s="180"/>
      <c r="G51" s="181"/>
      <c r="H51" s="179" t="s">
        <v>26</v>
      </c>
      <c r="I51" s="180"/>
      <c r="J51" s="181"/>
      <c r="K51" s="179" t="s">
        <v>27</v>
      </c>
      <c r="L51" s="180"/>
      <c r="M51" s="181"/>
      <c r="N51" s="179" t="s">
        <v>28</v>
      </c>
      <c r="O51" s="180"/>
      <c r="P51" s="181"/>
      <c r="Q51" s="155" t="str">
        <f>IF(E2=7,G7,IF(E2=6,G3,IF(E2=5,G6,IF(E2=4,G4,IF(E2=3,G3,"")))))</f>
        <v>Carles Planella</v>
      </c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7"/>
      <c r="AI51" s="209" t="s">
        <v>244</v>
      </c>
      <c r="AJ51" s="210"/>
      <c r="AK51" s="210"/>
      <c r="AL51" s="210"/>
      <c r="AM51" s="210"/>
      <c r="AN51" s="210" t="s">
        <v>241</v>
      </c>
      <c r="AO51" s="210"/>
      <c r="AP51" s="210"/>
      <c r="AQ51" s="210"/>
      <c r="AR51" s="210"/>
      <c r="AS51" s="210" t="s">
        <v>245</v>
      </c>
      <c r="AT51" s="210"/>
      <c r="AU51" s="210"/>
      <c r="AV51" s="210"/>
      <c r="AW51" s="210"/>
      <c r="AX51" s="210" t="s">
        <v>246</v>
      </c>
      <c r="AY51" s="210"/>
      <c r="AZ51" s="210"/>
      <c r="BA51" s="210"/>
      <c r="BB51" s="210"/>
      <c r="BC51" s="210" t="s">
        <v>2</v>
      </c>
      <c r="BD51" s="210"/>
      <c r="BE51" s="210"/>
      <c r="BF51" s="210"/>
      <c r="BG51" s="210"/>
      <c r="BH51" s="170" t="str">
        <f>IF(CC51=""," ",IF(LEFT(CC51,1)="3",Q51,Q53))</f>
        <v>Carles Planella</v>
      </c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2"/>
      <c r="BX51" s="185" t="s">
        <v>247</v>
      </c>
      <c r="BY51" s="186"/>
      <c r="BZ51" s="186"/>
      <c r="CA51" s="186"/>
      <c r="CB51" s="187"/>
      <c r="CC51" s="188" t="s">
        <v>67</v>
      </c>
      <c r="CD51" s="189"/>
      <c r="CF51" s="3"/>
      <c r="CG51" s="21">
        <f>IF(BH51=G25,1,0)</f>
        <v>0</v>
      </c>
      <c r="CH51" s="21">
        <f>IF(BH51=G28,1,0)</f>
        <v>0</v>
      </c>
      <c r="CI51" s="21">
        <f>IF(BH51=G31,1,0)</f>
        <v>0</v>
      </c>
      <c r="CJ51" s="21">
        <f>IF(BH51=AS25,1,0)</f>
        <v>0</v>
      </c>
      <c r="CK51" s="21">
        <f>IF(BH51=AS28,1,0)</f>
        <v>1</v>
      </c>
      <c r="CL51" s="21">
        <f>IF(BH51=AS31,1,0)</f>
        <v>0</v>
      </c>
      <c r="CM51" s="21">
        <f>IF(BH51=AS34,1,0)</f>
        <v>0</v>
      </c>
      <c r="CN51" s="22"/>
      <c r="CO51" s="22" t="s">
        <v>80</v>
      </c>
      <c r="CP51" s="22" t="s">
        <v>80</v>
      </c>
      <c r="CQ51" s="3"/>
      <c r="CR51" s="3"/>
      <c r="CS51" s="3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</row>
    <row r="52" spans="2:153" ht="6" customHeight="1">
      <c r="B52" s="179"/>
      <c r="C52" s="180"/>
      <c r="D52" s="181"/>
      <c r="E52" s="179"/>
      <c r="F52" s="180"/>
      <c r="G52" s="181"/>
      <c r="H52" s="179"/>
      <c r="I52" s="180"/>
      <c r="J52" s="181"/>
      <c r="K52" s="179"/>
      <c r="L52" s="180"/>
      <c r="M52" s="181"/>
      <c r="N52" s="179"/>
      <c r="O52" s="180"/>
      <c r="P52" s="181"/>
      <c r="Q52" s="155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7"/>
      <c r="AI52" s="205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70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2"/>
      <c r="BX52" s="185"/>
      <c r="BY52" s="186"/>
      <c r="BZ52" s="186"/>
      <c r="CA52" s="186"/>
      <c r="CB52" s="187"/>
      <c r="CC52" s="188"/>
      <c r="CD52" s="189"/>
      <c r="CF52" s="3"/>
      <c r="CG52" s="24">
        <f>IF(CG53=G25,1,0)</f>
        <v>0</v>
      </c>
      <c r="CH52" s="24">
        <f>IF(CG53=G28,1,0)</f>
        <v>0</v>
      </c>
      <c r="CI52" s="24">
        <f>IF(CG53=G31,1,0)</f>
        <v>0</v>
      </c>
      <c r="CJ52" s="24">
        <f>IF(CG53=AS25,1,0)</f>
        <v>0</v>
      </c>
      <c r="CK52" s="24">
        <f>IF(CG53=AS28,1,0)</f>
        <v>0</v>
      </c>
      <c r="CL52" s="24">
        <f>IF(CG53=AS31,1,0)</f>
        <v>1</v>
      </c>
      <c r="CM52" s="24">
        <f>IF(CG53=AS34,1,0)</f>
        <v>0</v>
      </c>
      <c r="CN52" s="3"/>
      <c r="CO52" s="3"/>
      <c r="CP52" s="3"/>
      <c r="CQ52" s="3"/>
      <c r="CR52" s="3"/>
      <c r="CS52" s="3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</row>
    <row r="53" spans="1:153" ht="6" customHeight="1">
      <c r="A53" s="190" t="s">
        <v>54</v>
      </c>
      <c r="B53" s="192" t="s">
        <v>95</v>
      </c>
      <c r="C53" s="193"/>
      <c r="D53" s="194"/>
      <c r="E53" s="192" t="s">
        <v>50</v>
      </c>
      <c r="F53" s="193"/>
      <c r="G53" s="194"/>
      <c r="H53" s="192" t="s">
        <v>49</v>
      </c>
      <c r="I53" s="193"/>
      <c r="J53" s="194"/>
      <c r="K53" s="192" t="s">
        <v>51</v>
      </c>
      <c r="L53" s="193"/>
      <c r="M53" s="194"/>
      <c r="N53" s="192" t="s">
        <v>51</v>
      </c>
      <c r="O53" s="193"/>
      <c r="P53" s="194"/>
      <c r="Q53" s="198" t="str">
        <f>IF(E2=7,G8,IF(E2=6,G6,IF(E2=5,G7,IF(E2=4,G6,IF(E2=3,G4,"")))))</f>
        <v>Aleix Bordell </v>
      </c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200"/>
      <c r="AI53" s="205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70"/>
      <c r="BI53" s="171"/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2"/>
      <c r="BX53" s="185"/>
      <c r="BY53" s="186"/>
      <c r="BZ53" s="186"/>
      <c r="CA53" s="186"/>
      <c r="CB53" s="187"/>
      <c r="CC53" s="188"/>
      <c r="CD53" s="189"/>
      <c r="CF53" s="3"/>
      <c r="CG53" s="25" t="str">
        <f>IF(CC51=""," ",IF(LEFT(CC51,1)="3",Q53,Q51))</f>
        <v>Aleix Bordell </v>
      </c>
      <c r="CH53" s="26"/>
      <c r="CI53" s="26"/>
      <c r="CJ53" s="26"/>
      <c r="CK53" s="27"/>
      <c r="CL53" s="27"/>
      <c r="CM53" s="27"/>
      <c r="CN53" s="3"/>
      <c r="CO53" s="3"/>
      <c r="CP53" s="3"/>
      <c r="CQ53" s="3"/>
      <c r="CR53" s="3"/>
      <c r="CS53" s="3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</row>
    <row r="54" spans="1:153" ht="6" customHeight="1">
      <c r="A54" s="191"/>
      <c r="B54" s="222"/>
      <c r="C54" s="223"/>
      <c r="D54" s="224"/>
      <c r="E54" s="222"/>
      <c r="F54" s="223"/>
      <c r="G54" s="224"/>
      <c r="H54" s="222"/>
      <c r="I54" s="223"/>
      <c r="J54" s="224"/>
      <c r="K54" s="222"/>
      <c r="L54" s="223"/>
      <c r="M54" s="224"/>
      <c r="N54" s="195"/>
      <c r="O54" s="196"/>
      <c r="P54" s="197"/>
      <c r="Q54" s="225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7"/>
      <c r="AI54" s="205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73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5"/>
      <c r="BX54" s="185"/>
      <c r="BY54" s="186"/>
      <c r="BZ54" s="186"/>
      <c r="CA54" s="186"/>
      <c r="CB54" s="187"/>
      <c r="CC54" s="188"/>
      <c r="CD54" s="189"/>
      <c r="CF54" s="3"/>
      <c r="CG54" s="27"/>
      <c r="CH54" s="27"/>
      <c r="CI54" s="27"/>
      <c r="CJ54" s="27"/>
      <c r="CK54" s="27"/>
      <c r="CL54" s="27"/>
      <c r="CM54" s="27"/>
      <c r="CN54" s="3"/>
      <c r="CO54" s="3"/>
      <c r="CP54" s="3"/>
      <c r="CQ54" s="3"/>
      <c r="CR54" s="3"/>
      <c r="CS54" s="3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</row>
    <row r="55" spans="2:153" ht="6" customHeight="1">
      <c r="B55" s="179" t="s">
        <v>85</v>
      </c>
      <c r="C55" s="180"/>
      <c r="D55" s="181"/>
      <c r="E55" s="179" t="s">
        <v>29</v>
      </c>
      <c r="F55" s="180"/>
      <c r="G55" s="181"/>
      <c r="H55" s="179" t="s">
        <v>24</v>
      </c>
      <c r="I55" s="180"/>
      <c r="J55" s="181"/>
      <c r="K55" s="179" t="s">
        <v>24</v>
      </c>
      <c r="L55" s="180"/>
      <c r="M55" s="181"/>
      <c r="N55" s="228"/>
      <c r="O55" s="229"/>
      <c r="P55" s="230"/>
      <c r="Q55" s="155" t="str">
        <f>IF(E2=7,G9,IF(E2=6,G4,IF(E2=5,G3,IF(E2=4,G3,IF(E2=3,"","")))))</f>
        <v>Victor Cayuela</v>
      </c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7"/>
      <c r="AI55" s="204" t="s">
        <v>256</v>
      </c>
      <c r="AJ55" s="165"/>
      <c r="AK55" s="165"/>
      <c r="AL55" s="165"/>
      <c r="AM55" s="165"/>
      <c r="AN55" s="165" t="s">
        <v>267</v>
      </c>
      <c r="AO55" s="165"/>
      <c r="AP55" s="165"/>
      <c r="AQ55" s="165"/>
      <c r="AR55" s="165"/>
      <c r="AS55" s="165" t="s">
        <v>255</v>
      </c>
      <c r="AT55" s="165"/>
      <c r="AU55" s="165"/>
      <c r="AV55" s="165"/>
      <c r="AW55" s="165"/>
      <c r="AX55" s="165" t="s">
        <v>291</v>
      </c>
      <c r="AY55" s="165"/>
      <c r="AZ55" s="165"/>
      <c r="BA55" s="165"/>
      <c r="BB55" s="165"/>
      <c r="BC55" s="165" t="s">
        <v>2</v>
      </c>
      <c r="BD55" s="165"/>
      <c r="BE55" s="165"/>
      <c r="BF55" s="165"/>
      <c r="BG55" s="165"/>
      <c r="BH55" s="167" t="str">
        <f>IF(CC55=""," ",IF(LEFT(CC55,1)="3",Q55,Q57))</f>
        <v>Ivan Fernández</v>
      </c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9"/>
      <c r="BX55" s="289" t="s">
        <v>258</v>
      </c>
      <c r="BY55" s="183"/>
      <c r="BZ55" s="183"/>
      <c r="CA55" s="183"/>
      <c r="CB55" s="184"/>
      <c r="CC55" s="188" t="s">
        <v>76</v>
      </c>
      <c r="CD55" s="189"/>
      <c r="CF55" s="3"/>
      <c r="CG55" s="21">
        <f>IF(BH55=G25,1,0)</f>
        <v>1</v>
      </c>
      <c r="CH55" s="21">
        <f>IF(BH55=G28,1,0)</f>
        <v>0</v>
      </c>
      <c r="CI55" s="21">
        <f>IF(BH55=G31,1,0)</f>
        <v>0</v>
      </c>
      <c r="CJ55" s="21">
        <f>IF(BH55=AS25,1,0)</f>
        <v>0</v>
      </c>
      <c r="CK55" s="21">
        <f>IF(BH55=AS28,1,0)</f>
        <v>0</v>
      </c>
      <c r="CL55" s="21">
        <f>IF(BH55=AS31,1,0)</f>
        <v>0</v>
      </c>
      <c r="CM55" s="21">
        <f>IF(BH55=AS34,1,0)</f>
        <v>0</v>
      </c>
      <c r="CN55" s="3"/>
      <c r="CO55" s="3"/>
      <c r="CP55" s="3"/>
      <c r="CQ55" s="3"/>
      <c r="CR55" s="3"/>
      <c r="CS55" s="3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</row>
    <row r="56" spans="2:153" ht="6" customHeight="1">
      <c r="B56" s="179"/>
      <c r="C56" s="180"/>
      <c r="D56" s="181"/>
      <c r="E56" s="179"/>
      <c r="F56" s="180"/>
      <c r="G56" s="181"/>
      <c r="H56" s="179"/>
      <c r="I56" s="180"/>
      <c r="J56" s="181"/>
      <c r="K56" s="179"/>
      <c r="L56" s="180"/>
      <c r="M56" s="181"/>
      <c r="N56" s="231"/>
      <c r="O56" s="232"/>
      <c r="P56" s="233"/>
      <c r="Q56" s="155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7"/>
      <c r="AI56" s="205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70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2"/>
      <c r="BX56" s="185"/>
      <c r="BY56" s="186"/>
      <c r="BZ56" s="186"/>
      <c r="CA56" s="186"/>
      <c r="CB56" s="187"/>
      <c r="CC56" s="188"/>
      <c r="CD56" s="189"/>
      <c r="CF56" s="3"/>
      <c r="CG56" s="24">
        <f>IF(CG57=G25,1,0)</f>
        <v>0</v>
      </c>
      <c r="CH56" s="24">
        <f>IF(CG57=G28,1,0)</f>
        <v>0</v>
      </c>
      <c r="CI56" s="24">
        <f>IF(CG57=G31,1,0)</f>
        <v>0</v>
      </c>
      <c r="CJ56" s="24">
        <f>IF(CG57=AS25,1,0)</f>
        <v>0</v>
      </c>
      <c r="CK56" s="24">
        <f>IF(CG57=AS28,1,0)</f>
        <v>0</v>
      </c>
      <c r="CL56" s="24">
        <f>IF(CG57=AS31,1,0)</f>
        <v>0</v>
      </c>
      <c r="CM56" s="24">
        <f>IF(CG57=AS34,1,0)</f>
        <v>1</v>
      </c>
      <c r="CN56" s="3"/>
      <c r="CO56" s="3"/>
      <c r="CP56" s="3"/>
      <c r="CQ56" s="3"/>
      <c r="CR56" s="3"/>
      <c r="CS56" s="3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</row>
    <row r="57" spans="1:153" ht="6" customHeight="1">
      <c r="A57" s="190" t="s">
        <v>54</v>
      </c>
      <c r="B57" s="192" t="s">
        <v>49</v>
      </c>
      <c r="C57" s="193"/>
      <c r="D57" s="194"/>
      <c r="E57" s="192" t="s">
        <v>48</v>
      </c>
      <c r="F57" s="193"/>
      <c r="G57" s="194"/>
      <c r="H57" s="192" t="s">
        <v>46</v>
      </c>
      <c r="I57" s="193"/>
      <c r="J57" s="194"/>
      <c r="K57" s="192" t="s">
        <v>46</v>
      </c>
      <c r="L57" s="193"/>
      <c r="M57" s="194"/>
      <c r="N57" s="231"/>
      <c r="O57" s="232"/>
      <c r="P57" s="233"/>
      <c r="Q57" s="198" t="str">
        <f>IF(E2=7,G3,IF(E2=6,G7,IF(E2=5,G5,IF(E2=4,G5,IF(E2=3,"","")))))</f>
        <v>Ivan Fernández</v>
      </c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200"/>
      <c r="AI57" s="205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70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2"/>
      <c r="BX57" s="185"/>
      <c r="BY57" s="186"/>
      <c r="BZ57" s="186"/>
      <c r="CA57" s="186"/>
      <c r="CB57" s="187"/>
      <c r="CC57" s="188"/>
      <c r="CD57" s="189"/>
      <c r="CF57" s="3"/>
      <c r="CG57" s="25" t="str">
        <f>IF(CC55=""," ",IF(LEFT(CC55,1)="3",Q57,Q55))</f>
        <v>Victor Cayuela</v>
      </c>
      <c r="CH57" s="26"/>
      <c r="CI57" s="26"/>
      <c r="CJ57" s="26"/>
      <c r="CK57" s="27"/>
      <c r="CL57" s="27"/>
      <c r="CM57" s="27"/>
      <c r="CN57" s="3"/>
      <c r="CO57" s="3"/>
      <c r="CP57" s="3"/>
      <c r="CQ57" s="3"/>
      <c r="CR57" s="3"/>
      <c r="CS57" s="3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</row>
    <row r="58" spans="1:153" ht="6" customHeight="1">
      <c r="A58" s="191"/>
      <c r="B58" s="195"/>
      <c r="C58" s="196"/>
      <c r="D58" s="197"/>
      <c r="E58" s="195"/>
      <c r="F58" s="196"/>
      <c r="G58" s="197"/>
      <c r="H58" s="195"/>
      <c r="I58" s="196"/>
      <c r="J58" s="197"/>
      <c r="K58" s="195"/>
      <c r="L58" s="196"/>
      <c r="M58" s="197"/>
      <c r="N58" s="234"/>
      <c r="O58" s="235"/>
      <c r="P58" s="236"/>
      <c r="Q58" s="201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3"/>
      <c r="AI58" s="211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173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5"/>
      <c r="BX58" s="185"/>
      <c r="BY58" s="186"/>
      <c r="BZ58" s="186"/>
      <c r="CA58" s="186"/>
      <c r="CB58" s="187"/>
      <c r="CC58" s="188"/>
      <c r="CD58" s="189"/>
      <c r="CF58" s="3"/>
      <c r="CG58" s="27"/>
      <c r="CH58" s="27"/>
      <c r="CI58" s="27"/>
      <c r="CJ58" s="27"/>
      <c r="CK58" s="27"/>
      <c r="CL58" s="27"/>
      <c r="CM58" s="27"/>
      <c r="CN58" s="3"/>
      <c r="CO58" s="3"/>
      <c r="CP58" s="3"/>
      <c r="CQ58" s="3"/>
      <c r="CR58" s="3"/>
      <c r="CS58" s="3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</row>
    <row r="59" spans="2:153" ht="6" customHeight="1">
      <c r="B59" s="179" t="s">
        <v>23</v>
      </c>
      <c r="C59" s="180"/>
      <c r="D59" s="181"/>
      <c r="E59" s="179" t="s">
        <v>30</v>
      </c>
      <c r="F59" s="180"/>
      <c r="G59" s="181"/>
      <c r="H59" s="179" t="s">
        <v>29</v>
      </c>
      <c r="I59" s="180"/>
      <c r="J59" s="181"/>
      <c r="K59" s="179" t="s">
        <v>30</v>
      </c>
      <c r="L59" s="180"/>
      <c r="M59" s="181"/>
      <c r="N59" s="237"/>
      <c r="O59" s="238"/>
      <c r="P59" s="239"/>
      <c r="Q59" s="155" t="str">
        <f>IF(E2=7,G4,IF(E2=6,G5,IF(E2=5,G4,IF(E2=4,G5,IF(E2=3,"","")))))</f>
        <v>Cristian Fernández</v>
      </c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7"/>
      <c r="AI59" s="209" t="s">
        <v>292</v>
      </c>
      <c r="AJ59" s="210"/>
      <c r="AK59" s="210"/>
      <c r="AL59" s="210"/>
      <c r="AM59" s="210"/>
      <c r="AN59" s="210" t="s">
        <v>290</v>
      </c>
      <c r="AO59" s="210"/>
      <c r="AP59" s="210"/>
      <c r="AQ59" s="210"/>
      <c r="AR59" s="210"/>
      <c r="AS59" s="210" t="s">
        <v>290</v>
      </c>
      <c r="AT59" s="210"/>
      <c r="AU59" s="210"/>
      <c r="AV59" s="210"/>
      <c r="AW59" s="210"/>
      <c r="AX59" s="210" t="s">
        <v>293</v>
      </c>
      <c r="AY59" s="210"/>
      <c r="AZ59" s="210"/>
      <c r="BA59" s="210"/>
      <c r="BB59" s="210"/>
      <c r="BC59" s="210" t="s">
        <v>279</v>
      </c>
      <c r="BD59" s="210"/>
      <c r="BE59" s="210"/>
      <c r="BF59" s="210"/>
      <c r="BG59" s="210"/>
      <c r="BH59" s="213" t="str">
        <f>IF(CC59=""," ",IF(LEFT(CC59,1)="3",Q59,Q61))</f>
        <v>Guillem Sans</v>
      </c>
      <c r="BI59" s="214"/>
      <c r="BJ59" s="214"/>
      <c r="BK59" s="214"/>
      <c r="BL59" s="214"/>
      <c r="BM59" s="214"/>
      <c r="BN59" s="214"/>
      <c r="BO59" s="214"/>
      <c r="BP59" s="214"/>
      <c r="BQ59" s="214"/>
      <c r="BR59" s="214"/>
      <c r="BS59" s="214"/>
      <c r="BT59" s="214"/>
      <c r="BU59" s="214"/>
      <c r="BV59" s="214"/>
      <c r="BW59" s="215"/>
      <c r="BX59" s="290" t="s">
        <v>243</v>
      </c>
      <c r="BY59" s="217"/>
      <c r="BZ59" s="217"/>
      <c r="CA59" s="217"/>
      <c r="CB59" s="218"/>
      <c r="CC59" s="188" t="s">
        <v>78</v>
      </c>
      <c r="CD59" s="189"/>
      <c r="CF59" s="3"/>
      <c r="CG59" s="21">
        <f>IF(BH59=G25,1,0)</f>
        <v>0</v>
      </c>
      <c r="CH59" s="21">
        <f>IF(BH59=G28,1,0)</f>
        <v>0</v>
      </c>
      <c r="CI59" s="21">
        <f>IF(BH59=G31,1,0)</f>
        <v>1</v>
      </c>
      <c r="CJ59" s="21">
        <f>IF(BH59=AS25,1,0)</f>
        <v>0</v>
      </c>
      <c r="CK59" s="21">
        <f>IF(BH59=AS28,1,0)</f>
        <v>0</v>
      </c>
      <c r="CL59" s="21">
        <f>IF(BH59=AS31,1,0)</f>
        <v>0</v>
      </c>
      <c r="CM59" s="21">
        <f>IF(BH59=AS34,1,0)</f>
        <v>0</v>
      </c>
      <c r="CN59" s="3"/>
      <c r="CO59" s="3"/>
      <c r="CP59" s="3"/>
      <c r="CQ59" s="3"/>
      <c r="CR59" s="3"/>
      <c r="CS59" s="3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</row>
    <row r="60" spans="2:153" ht="6" customHeight="1">
      <c r="B60" s="179"/>
      <c r="C60" s="180"/>
      <c r="D60" s="181"/>
      <c r="E60" s="179"/>
      <c r="F60" s="180"/>
      <c r="G60" s="181"/>
      <c r="H60" s="179"/>
      <c r="I60" s="180"/>
      <c r="J60" s="181"/>
      <c r="K60" s="179"/>
      <c r="L60" s="180"/>
      <c r="M60" s="181"/>
      <c r="N60" s="231"/>
      <c r="O60" s="232"/>
      <c r="P60" s="233"/>
      <c r="Q60" s="155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7"/>
      <c r="AI60" s="205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70"/>
      <c r="BI60" s="171"/>
      <c r="BJ60" s="171"/>
      <c r="BK60" s="171"/>
      <c r="BL60" s="171"/>
      <c r="BM60" s="171"/>
      <c r="BN60" s="171"/>
      <c r="BO60" s="171"/>
      <c r="BP60" s="171"/>
      <c r="BQ60" s="171"/>
      <c r="BR60" s="171"/>
      <c r="BS60" s="171"/>
      <c r="BT60" s="171"/>
      <c r="BU60" s="171"/>
      <c r="BV60" s="171"/>
      <c r="BW60" s="172"/>
      <c r="BX60" s="185"/>
      <c r="BY60" s="186"/>
      <c r="BZ60" s="186"/>
      <c r="CA60" s="186"/>
      <c r="CB60" s="187"/>
      <c r="CC60" s="188"/>
      <c r="CD60" s="189"/>
      <c r="CF60" s="3"/>
      <c r="CG60" s="24">
        <f>IF(CG61=G25,1,0)</f>
        <v>0</v>
      </c>
      <c r="CH60" s="24">
        <f>IF(CG61=G28,1,0)</f>
        <v>1</v>
      </c>
      <c r="CI60" s="24">
        <f>IF(CG61=G31,1,0)</f>
        <v>0</v>
      </c>
      <c r="CJ60" s="24">
        <f>IF(CG61=AS25,1,0)</f>
        <v>0</v>
      </c>
      <c r="CK60" s="24">
        <f>IF(CG61=AS28,1,0)</f>
        <v>0</v>
      </c>
      <c r="CL60" s="24">
        <f>IF(CG61=AS31,1,0)</f>
        <v>0</v>
      </c>
      <c r="CM60" s="24">
        <f>IF(CG61=AS34,1,0)</f>
        <v>0</v>
      </c>
      <c r="CN60" s="3"/>
      <c r="CO60" s="3"/>
      <c r="CP60" s="3"/>
      <c r="CQ60" s="3"/>
      <c r="CR60" s="3"/>
      <c r="CS60" s="3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</row>
    <row r="61" spans="1:153" ht="6" customHeight="1">
      <c r="A61" s="190" t="s">
        <v>54</v>
      </c>
      <c r="B61" s="192" t="s">
        <v>46</v>
      </c>
      <c r="C61" s="193"/>
      <c r="D61" s="194"/>
      <c r="E61" s="192" t="s">
        <v>49</v>
      </c>
      <c r="F61" s="193"/>
      <c r="G61" s="194"/>
      <c r="H61" s="192" t="s">
        <v>51</v>
      </c>
      <c r="I61" s="193"/>
      <c r="J61" s="194"/>
      <c r="K61" s="192" t="s">
        <v>49</v>
      </c>
      <c r="L61" s="193"/>
      <c r="M61" s="194"/>
      <c r="N61" s="231"/>
      <c r="O61" s="232"/>
      <c r="P61" s="233"/>
      <c r="Q61" s="198" t="str">
        <f>IF(E2=7,G5,IF(E2=6,G6,IF(E2=5,G7,IF(E2=4,G6,IF(E2=3,"","")))))</f>
        <v>Guillem Sans</v>
      </c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200"/>
      <c r="AI61" s="205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70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2"/>
      <c r="BX61" s="185"/>
      <c r="BY61" s="186"/>
      <c r="BZ61" s="186"/>
      <c r="CA61" s="186"/>
      <c r="CB61" s="187"/>
      <c r="CC61" s="188"/>
      <c r="CD61" s="189"/>
      <c r="CF61" s="3"/>
      <c r="CG61" s="25" t="str">
        <f>IF(CC59=""," ",IF(LEFT(CC59,1)="3",Q61,Q59))</f>
        <v>Cristian Fernández</v>
      </c>
      <c r="CH61" s="26"/>
      <c r="CI61" s="26"/>
      <c r="CJ61" s="26"/>
      <c r="CK61" s="27"/>
      <c r="CL61" s="27"/>
      <c r="CM61" s="27"/>
      <c r="CN61" s="3"/>
      <c r="CO61" s="3"/>
      <c r="CP61" s="3"/>
      <c r="CQ61" s="3"/>
      <c r="CR61" s="3"/>
      <c r="CS61" s="3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</row>
    <row r="62" spans="1:153" ht="6" customHeight="1">
      <c r="A62" s="191"/>
      <c r="B62" s="195"/>
      <c r="C62" s="196"/>
      <c r="D62" s="197"/>
      <c r="E62" s="195"/>
      <c r="F62" s="196"/>
      <c r="G62" s="197"/>
      <c r="H62" s="195"/>
      <c r="I62" s="196"/>
      <c r="J62" s="197"/>
      <c r="K62" s="195"/>
      <c r="L62" s="196"/>
      <c r="M62" s="197"/>
      <c r="N62" s="234"/>
      <c r="O62" s="235"/>
      <c r="P62" s="236"/>
      <c r="Q62" s="201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3"/>
      <c r="AI62" s="211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173"/>
      <c r="BI62" s="174"/>
      <c r="BJ62" s="174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  <c r="BW62" s="175"/>
      <c r="BX62" s="219"/>
      <c r="BY62" s="220"/>
      <c r="BZ62" s="220"/>
      <c r="CA62" s="220"/>
      <c r="CB62" s="221"/>
      <c r="CC62" s="188"/>
      <c r="CD62" s="189"/>
      <c r="CF62" s="3"/>
      <c r="CG62" s="27"/>
      <c r="CH62" s="27"/>
      <c r="CI62" s="27"/>
      <c r="CJ62" s="27"/>
      <c r="CK62" s="27"/>
      <c r="CL62" s="27"/>
      <c r="CM62" s="27"/>
      <c r="CN62" s="3"/>
      <c r="CO62" s="3"/>
      <c r="CP62" s="3"/>
      <c r="CQ62" s="3"/>
      <c r="CR62" s="3"/>
      <c r="CS62" s="3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</row>
    <row r="63" spans="2:153" ht="6" customHeight="1">
      <c r="B63" s="179" t="s">
        <v>26</v>
      </c>
      <c r="C63" s="180"/>
      <c r="D63" s="181"/>
      <c r="E63" s="179" t="s">
        <v>31</v>
      </c>
      <c r="F63" s="180"/>
      <c r="G63" s="181"/>
      <c r="H63" s="179" t="s">
        <v>30</v>
      </c>
      <c r="I63" s="180"/>
      <c r="J63" s="181"/>
      <c r="K63" s="179" t="s">
        <v>28</v>
      </c>
      <c r="L63" s="180"/>
      <c r="M63" s="181"/>
      <c r="N63" s="237"/>
      <c r="O63" s="238"/>
      <c r="P63" s="239"/>
      <c r="Q63" s="155" t="str">
        <f>IF(E2=7,G6,IF(E2=6,G3,IF(E2=5,G5,IF(E2=4,G3,IF(E2=3,"","")))))</f>
        <v>Pol Calderó</v>
      </c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7"/>
      <c r="AI63" s="209" t="s">
        <v>238</v>
      </c>
      <c r="AJ63" s="210"/>
      <c r="AK63" s="210"/>
      <c r="AL63" s="210"/>
      <c r="AM63" s="210"/>
      <c r="AN63" s="210" t="s">
        <v>248</v>
      </c>
      <c r="AO63" s="210"/>
      <c r="AP63" s="210"/>
      <c r="AQ63" s="210"/>
      <c r="AR63" s="210"/>
      <c r="AS63" s="210" t="s">
        <v>239</v>
      </c>
      <c r="AT63" s="210"/>
      <c r="AU63" s="210"/>
      <c r="AV63" s="210"/>
      <c r="AW63" s="210"/>
      <c r="AX63" s="210" t="s">
        <v>2</v>
      </c>
      <c r="AY63" s="210"/>
      <c r="AZ63" s="210"/>
      <c r="BA63" s="210"/>
      <c r="BB63" s="210"/>
      <c r="BC63" s="210" t="s">
        <v>2</v>
      </c>
      <c r="BD63" s="210"/>
      <c r="BE63" s="210"/>
      <c r="BF63" s="210"/>
      <c r="BG63" s="210"/>
      <c r="BH63" s="170" t="str">
        <f>IF(CC63=""," ",IF(LEFT(CC63,1)="3",Q63,Q65))</f>
        <v>Pol Calderó</v>
      </c>
      <c r="BI63" s="171"/>
      <c r="BJ63" s="171"/>
      <c r="BK63" s="171"/>
      <c r="BL63" s="171"/>
      <c r="BM63" s="171"/>
      <c r="BN63" s="171"/>
      <c r="BO63" s="171"/>
      <c r="BP63" s="171"/>
      <c r="BQ63" s="171"/>
      <c r="BR63" s="171"/>
      <c r="BS63" s="171"/>
      <c r="BT63" s="171"/>
      <c r="BU63" s="171"/>
      <c r="BV63" s="171"/>
      <c r="BW63" s="172"/>
      <c r="BX63" s="185" t="s">
        <v>235</v>
      </c>
      <c r="BY63" s="186"/>
      <c r="BZ63" s="186"/>
      <c r="CA63" s="186"/>
      <c r="CB63" s="187"/>
      <c r="CC63" s="188" t="s">
        <v>65</v>
      </c>
      <c r="CD63" s="189"/>
      <c r="CF63" s="3"/>
      <c r="CG63" s="21">
        <f>IF(BH63=G25,1,0)</f>
        <v>0</v>
      </c>
      <c r="CH63" s="21">
        <f>IF(BH63=G28,1,0)</f>
        <v>0</v>
      </c>
      <c r="CI63" s="21">
        <f>IF(BH63=G31,1,0)</f>
        <v>0</v>
      </c>
      <c r="CJ63" s="21">
        <f>IF(BH63=AS25,1,0)</f>
        <v>1</v>
      </c>
      <c r="CK63" s="21">
        <f>IF(BH63=AS28,1,0)</f>
        <v>0</v>
      </c>
      <c r="CL63" s="21">
        <f>IF(BH63=AS31,1,0)</f>
        <v>0</v>
      </c>
      <c r="CM63" s="21">
        <f>IF(BH63=AS34,1,0)</f>
        <v>0</v>
      </c>
      <c r="CN63" s="3"/>
      <c r="CO63" s="3"/>
      <c r="CP63" s="3"/>
      <c r="CQ63" s="3"/>
      <c r="CR63" s="3"/>
      <c r="CS63" s="3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</row>
    <row r="64" spans="2:153" ht="6" customHeight="1">
      <c r="B64" s="179"/>
      <c r="C64" s="180"/>
      <c r="D64" s="181"/>
      <c r="E64" s="179"/>
      <c r="F64" s="180"/>
      <c r="G64" s="181"/>
      <c r="H64" s="179"/>
      <c r="I64" s="180"/>
      <c r="J64" s="181"/>
      <c r="K64" s="179"/>
      <c r="L64" s="180"/>
      <c r="M64" s="181"/>
      <c r="N64" s="231"/>
      <c r="O64" s="232"/>
      <c r="P64" s="233"/>
      <c r="Q64" s="155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7"/>
      <c r="AI64" s="205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70"/>
      <c r="BI64" s="171"/>
      <c r="BJ64" s="171"/>
      <c r="BK64" s="171"/>
      <c r="BL64" s="171"/>
      <c r="BM64" s="171"/>
      <c r="BN64" s="171"/>
      <c r="BO64" s="171"/>
      <c r="BP64" s="171"/>
      <c r="BQ64" s="171"/>
      <c r="BR64" s="171"/>
      <c r="BS64" s="171"/>
      <c r="BT64" s="171"/>
      <c r="BU64" s="171"/>
      <c r="BV64" s="171"/>
      <c r="BW64" s="172"/>
      <c r="BX64" s="185"/>
      <c r="BY64" s="186"/>
      <c r="BZ64" s="186"/>
      <c r="CA64" s="186"/>
      <c r="CB64" s="187"/>
      <c r="CC64" s="188"/>
      <c r="CD64" s="189"/>
      <c r="CF64" s="3"/>
      <c r="CG64" s="24">
        <f>IF(CG65=G25,1,0)</f>
        <v>0</v>
      </c>
      <c r="CH64" s="24">
        <f>IF(CG65=G28,1,0)</f>
        <v>0</v>
      </c>
      <c r="CI64" s="24">
        <f>IF(CG65=G31,1,0)</f>
        <v>0</v>
      </c>
      <c r="CJ64" s="24">
        <f>IF(CG65=AS25,1,0)</f>
        <v>0</v>
      </c>
      <c r="CK64" s="24">
        <f>IF(CG65=AS28,1,0)</f>
        <v>1</v>
      </c>
      <c r="CL64" s="24">
        <f>IF(CG65=AS31,1,0)</f>
        <v>0</v>
      </c>
      <c r="CM64" s="24">
        <f>IF(CG65=AS34,1,0)</f>
        <v>0</v>
      </c>
      <c r="CN64" s="3"/>
      <c r="CO64" s="3"/>
      <c r="CP64" s="3"/>
      <c r="CQ64" s="3"/>
      <c r="CR64" s="3"/>
      <c r="CS64" s="3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</row>
    <row r="65" spans="1:153" ht="6" customHeight="1">
      <c r="A65" s="190" t="s">
        <v>54</v>
      </c>
      <c r="B65" s="192" t="s">
        <v>50</v>
      </c>
      <c r="C65" s="193"/>
      <c r="D65" s="194"/>
      <c r="E65" s="192" t="s">
        <v>51</v>
      </c>
      <c r="F65" s="193"/>
      <c r="G65" s="194"/>
      <c r="H65" s="192" t="s">
        <v>49</v>
      </c>
      <c r="I65" s="193"/>
      <c r="J65" s="194"/>
      <c r="K65" s="192" t="s">
        <v>51</v>
      </c>
      <c r="L65" s="193"/>
      <c r="M65" s="194"/>
      <c r="N65" s="231"/>
      <c r="O65" s="232"/>
      <c r="P65" s="233"/>
      <c r="Q65" s="198" t="str">
        <f>IF(E2=7,G7,IF(E2=6,G8,IF(E2=5,G6,IF(E2=4,G4,IF(E2=3,"","")))))</f>
        <v>Carles Planella</v>
      </c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200"/>
      <c r="AI65" s="205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70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2"/>
      <c r="BX65" s="185"/>
      <c r="BY65" s="186"/>
      <c r="BZ65" s="186"/>
      <c r="CA65" s="186"/>
      <c r="CB65" s="187"/>
      <c r="CC65" s="188"/>
      <c r="CD65" s="189"/>
      <c r="CF65" s="3"/>
      <c r="CG65" s="25" t="str">
        <f>IF(CC63=""," ",IF(LEFT(CC63,1)="3",Q65,Q63))</f>
        <v>Carles Planella</v>
      </c>
      <c r="CH65" s="26"/>
      <c r="CI65" s="26"/>
      <c r="CJ65" s="26"/>
      <c r="CK65" s="27"/>
      <c r="CL65" s="27"/>
      <c r="CM65" s="27"/>
      <c r="CN65" s="3"/>
      <c r="CO65" s="3"/>
      <c r="CP65" s="3"/>
      <c r="CQ65" s="3"/>
      <c r="CR65" s="3"/>
      <c r="CS65" s="3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</row>
    <row r="66" spans="1:153" ht="6" customHeight="1">
      <c r="A66" s="191"/>
      <c r="B66" s="222"/>
      <c r="C66" s="223"/>
      <c r="D66" s="224"/>
      <c r="E66" s="222"/>
      <c r="F66" s="223"/>
      <c r="G66" s="224"/>
      <c r="H66" s="222"/>
      <c r="I66" s="223"/>
      <c r="J66" s="224"/>
      <c r="K66" s="222"/>
      <c r="L66" s="223"/>
      <c r="M66" s="224"/>
      <c r="N66" s="234"/>
      <c r="O66" s="235"/>
      <c r="P66" s="236"/>
      <c r="Q66" s="225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7"/>
      <c r="AI66" s="205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73"/>
      <c r="BI66" s="174"/>
      <c r="BJ66" s="174"/>
      <c r="BK66" s="174"/>
      <c r="BL66" s="174"/>
      <c r="BM66" s="174"/>
      <c r="BN66" s="174"/>
      <c r="BO66" s="174"/>
      <c r="BP66" s="174"/>
      <c r="BQ66" s="174"/>
      <c r="BR66" s="174"/>
      <c r="BS66" s="174"/>
      <c r="BT66" s="174"/>
      <c r="BU66" s="174"/>
      <c r="BV66" s="174"/>
      <c r="BW66" s="175"/>
      <c r="BX66" s="185"/>
      <c r="BY66" s="186"/>
      <c r="BZ66" s="186"/>
      <c r="CA66" s="186"/>
      <c r="CB66" s="187"/>
      <c r="CC66" s="188"/>
      <c r="CD66" s="189"/>
      <c r="CF66" s="3"/>
      <c r="CG66" s="27"/>
      <c r="CH66" s="27"/>
      <c r="CI66" s="27"/>
      <c r="CJ66" s="27"/>
      <c r="CK66" s="27"/>
      <c r="CL66" s="27"/>
      <c r="CM66" s="27"/>
      <c r="CN66" s="3"/>
      <c r="CO66" s="3"/>
      <c r="CP66" s="3"/>
      <c r="CQ66" s="3"/>
      <c r="CR66" s="3"/>
      <c r="CS66" s="3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</row>
    <row r="67" spans="2:153" ht="6" customHeight="1">
      <c r="B67" s="179" t="s">
        <v>86</v>
      </c>
      <c r="C67" s="180"/>
      <c r="D67" s="181"/>
      <c r="E67" s="179" t="s">
        <v>27</v>
      </c>
      <c r="F67" s="180"/>
      <c r="G67" s="181"/>
      <c r="H67" s="179" t="s">
        <v>32</v>
      </c>
      <c r="I67" s="180"/>
      <c r="J67" s="181"/>
      <c r="K67" s="228"/>
      <c r="L67" s="229"/>
      <c r="M67" s="240"/>
      <c r="N67" s="237"/>
      <c r="O67" s="238"/>
      <c r="P67" s="239"/>
      <c r="Q67" s="155" t="str">
        <f>IF(E2=7,G8,IF(E2=6,G4,IF(E2=5,G3,IF(E2=4,"",IF(E2=3,"","")))))</f>
        <v>Aleix Bordell </v>
      </c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7"/>
      <c r="AI67" s="204" t="s">
        <v>262</v>
      </c>
      <c r="AJ67" s="165"/>
      <c r="AK67" s="165"/>
      <c r="AL67" s="165"/>
      <c r="AM67" s="165"/>
      <c r="AN67" s="165" t="s">
        <v>277</v>
      </c>
      <c r="AO67" s="165"/>
      <c r="AP67" s="165"/>
      <c r="AQ67" s="165"/>
      <c r="AR67" s="165"/>
      <c r="AS67" s="165" t="s">
        <v>262</v>
      </c>
      <c r="AT67" s="165"/>
      <c r="AU67" s="165"/>
      <c r="AV67" s="165"/>
      <c r="AW67" s="165"/>
      <c r="AX67" s="165" t="s">
        <v>2</v>
      </c>
      <c r="AY67" s="165"/>
      <c r="AZ67" s="165"/>
      <c r="BA67" s="165"/>
      <c r="BB67" s="165"/>
      <c r="BC67" s="165" t="s">
        <v>2</v>
      </c>
      <c r="BD67" s="165"/>
      <c r="BE67" s="165"/>
      <c r="BF67" s="165"/>
      <c r="BG67" s="165"/>
      <c r="BH67" s="167" t="str">
        <f>IF(CC67=""," ",IF(LEFT(CC67,1)="3",Q67,Q69))</f>
        <v>Victor Cayuela</v>
      </c>
      <c r="BI67" s="168"/>
      <c r="BJ67" s="168"/>
      <c r="BK67" s="168"/>
      <c r="BL67" s="168"/>
      <c r="BM67" s="168"/>
      <c r="BN67" s="168"/>
      <c r="BO67" s="168"/>
      <c r="BP67" s="168"/>
      <c r="BQ67" s="168"/>
      <c r="BR67" s="168"/>
      <c r="BS67" s="168"/>
      <c r="BT67" s="168"/>
      <c r="BU67" s="168"/>
      <c r="BV67" s="168"/>
      <c r="BW67" s="169"/>
      <c r="BX67" s="289" t="s">
        <v>249</v>
      </c>
      <c r="BY67" s="183"/>
      <c r="BZ67" s="183"/>
      <c r="CA67" s="183"/>
      <c r="CB67" s="184"/>
      <c r="CC67" s="188" t="s">
        <v>74</v>
      </c>
      <c r="CD67" s="189"/>
      <c r="CF67" s="3"/>
      <c r="CG67" s="21">
        <f>IF(BH67=G25,1,0)</f>
        <v>0</v>
      </c>
      <c r="CH67" s="21">
        <f>IF(BH67=G28,1,0)</f>
        <v>0</v>
      </c>
      <c r="CI67" s="21">
        <f>IF(BH67=G31,1,0)</f>
        <v>0</v>
      </c>
      <c r="CJ67" s="21">
        <f>IF(BH67=AS25,1,0)</f>
        <v>0</v>
      </c>
      <c r="CK67" s="21">
        <f>IF(BH67=AS28,1,0)</f>
        <v>0</v>
      </c>
      <c r="CL67" s="21">
        <f>IF(BH67=AS31,1,0)</f>
        <v>0</v>
      </c>
      <c r="CM67" s="21">
        <f>IF(BH67=AS34,1,0)</f>
        <v>1</v>
      </c>
      <c r="CN67" s="3"/>
      <c r="CO67" s="3"/>
      <c r="CP67" s="3"/>
      <c r="CQ67" s="3"/>
      <c r="CR67" s="3"/>
      <c r="CS67" s="3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</row>
    <row r="68" spans="2:153" ht="6" customHeight="1">
      <c r="B68" s="179"/>
      <c r="C68" s="180"/>
      <c r="D68" s="181"/>
      <c r="E68" s="179"/>
      <c r="F68" s="180"/>
      <c r="G68" s="181"/>
      <c r="H68" s="179"/>
      <c r="I68" s="180"/>
      <c r="J68" s="181"/>
      <c r="K68" s="231"/>
      <c r="L68" s="232"/>
      <c r="M68" s="241"/>
      <c r="N68" s="231"/>
      <c r="O68" s="232"/>
      <c r="P68" s="233"/>
      <c r="Q68" s="155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7"/>
      <c r="AI68" s="205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70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2"/>
      <c r="BX68" s="185"/>
      <c r="BY68" s="186"/>
      <c r="BZ68" s="186"/>
      <c r="CA68" s="186"/>
      <c r="CB68" s="187"/>
      <c r="CC68" s="188"/>
      <c r="CD68" s="189"/>
      <c r="CF68" s="3"/>
      <c r="CG68" s="24">
        <f>IF(CG69=G25,1,0)</f>
        <v>0</v>
      </c>
      <c r="CH68" s="24">
        <f>IF(CG69=G28,1,0)</f>
        <v>0</v>
      </c>
      <c r="CI68" s="24">
        <f>IF(CG69=G31,1,0)</f>
        <v>0</v>
      </c>
      <c r="CJ68" s="24">
        <f>IF(CG69=AS25,1,0)</f>
        <v>0</v>
      </c>
      <c r="CK68" s="24">
        <f>IF(CG69=AS28,1,0)</f>
        <v>0</v>
      </c>
      <c r="CL68" s="24">
        <f>IF(CG69=AS31,1,0)</f>
        <v>1</v>
      </c>
      <c r="CM68" s="24">
        <f>IF(CG69=AS34,1,0)</f>
        <v>0</v>
      </c>
      <c r="CN68" s="3"/>
      <c r="CO68" s="3"/>
      <c r="CP68" s="3"/>
      <c r="CQ68" s="3"/>
      <c r="CR68" s="3"/>
      <c r="CS68" s="3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</row>
    <row r="69" spans="1:153" ht="6" customHeight="1">
      <c r="A69" s="190" t="s">
        <v>54</v>
      </c>
      <c r="B69" s="192" t="s">
        <v>48</v>
      </c>
      <c r="C69" s="193"/>
      <c r="D69" s="194"/>
      <c r="E69" s="192" t="s">
        <v>48</v>
      </c>
      <c r="F69" s="193"/>
      <c r="G69" s="194"/>
      <c r="H69" s="192" t="s">
        <v>46</v>
      </c>
      <c r="I69" s="193"/>
      <c r="J69" s="194"/>
      <c r="K69" s="231"/>
      <c r="L69" s="232"/>
      <c r="M69" s="241"/>
      <c r="N69" s="231"/>
      <c r="O69" s="232"/>
      <c r="P69" s="233"/>
      <c r="Q69" s="198" t="str">
        <f>IF(E2=7,G9,IF(E2=6,G6,IF(E2=5,G7,IF(E2=4,"",IF(E2=3,"","")))))</f>
        <v>Victor Cayuela</v>
      </c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200"/>
      <c r="AI69" s="205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70"/>
      <c r="BI69" s="171"/>
      <c r="BJ69" s="171"/>
      <c r="BK69" s="171"/>
      <c r="BL69" s="171"/>
      <c r="BM69" s="171"/>
      <c r="BN69" s="171"/>
      <c r="BO69" s="171"/>
      <c r="BP69" s="171"/>
      <c r="BQ69" s="171"/>
      <c r="BR69" s="171"/>
      <c r="BS69" s="171"/>
      <c r="BT69" s="171"/>
      <c r="BU69" s="171"/>
      <c r="BV69" s="171"/>
      <c r="BW69" s="172"/>
      <c r="BX69" s="185"/>
      <c r="BY69" s="186"/>
      <c r="BZ69" s="186"/>
      <c r="CA69" s="186"/>
      <c r="CB69" s="187"/>
      <c r="CC69" s="188"/>
      <c r="CD69" s="189"/>
      <c r="CF69" s="3"/>
      <c r="CG69" s="25" t="str">
        <f>IF(CC67=""," ",IF(LEFT(CC67,1)="3",Q69,Q67))</f>
        <v>Aleix Bordell </v>
      </c>
      <c r="CH69" s="26"/>
      <c r="CI69" s="26"/>
      <c r="CJ69" s="26"/>
      <c r="CK69" s="27"/>
      <c r="CL69" s="27"/>
      <c r="CM69" s="27"/>
      <c r="CN69" s="3"/>
      <c r="CO69" s="3"/>
      <c r="CP69" s="3"/>
      <c r="CQ69" s="3"/>
      <c r="CR69" s="3"/>
      <c r="CS69" s="3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</row>
    <row r="70" spans="1:153" ht="6" customHeight="1">
      <c r="A70" s="191"/>
      <c r="B70" s="195"/>
      <c r="C70" s="196"/>
      <c r="D70" s="197"/>
      <c r="E70" s="195"/>
      <c r="F70" s="196"/>
      <c r="G70" s="197"/>
      <c r="H70" s="195"/>
      <c r="I70" s="196"/>
      <c r="J70" s="197"/>
      <c r="K70" s="234"/>
      <c r="L70" s="235"/>
      <c r="M70" s="242"/>
      <c r="N70" s="234"/>
      <c r="O70" s="235"/>
      <c r="P70" s="236"/>
      <c r="Q70" s="201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3"/>
      <c r="AI70" s="211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173"/>
      <c r="BI70" s="174"/>
      <c r="BJ70" s="174"/>
      <c r="BK70" s="174"/>
      <c r="BL70" s="174"/>
      <c r="BM70" s="174"/>
      <c r="BN70" s="174"/>
      <c r="BO70" s="174"/>
      <c r="BP70" s="174"/>
      <c r="BQ70" s="174"/>
      <c r="BR70" s="174"/>
      <c r="BS70" s="174"/>
      <c r="BT70" s="174"/>
      <c r="BU70" s="174"/>
      <c r="BV70" s="174"/>
      <c r="BW70" s="175"/>
      <c r="BX70" s="185"/>
      <c r="BY70" s="186"/>
      <c r="BZ70" s="186"/>
      <c r="CA70" s="186"/>
      <c r="CB70" s="187"/>
      <c r="CC70" s="188"/>
      <c r="CD70" s="189"/>
      <c r="CF70" s="3"/>
      <c r="CG70" s="27"/>
      <c r="CH70" s="27"/>
      <c r="CI70" s="27"/>
      <c r="CJ70" s="27"/>
      <c r="CK70" s="27"/>
      <c r="CL70" s="27"/>
      <c r="CM70" s="27"/>
      <c r="CN70" s="3"/>
      <c r="CO70" s="3"/>
      <c r="CP70" s="3"/>
      <c r="CQ70" s="3"/>
      <c r="CR70" s="3"/>
      <c r="CS70" s="3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</row>
    <row r="71" spans="1:153" ht="6" customHeight="1">
      <c r="A71" s="28"/>
      <c r="B71" s="179" t="s">
        <v>24</v>
      </c>
      <c r="C71" s="180"/>
      <c r="D71" s="181"/>
      <c r="E71" s="179" t="s">
        <v>33</v>
      </c>
      <c r="F71" s="180"/>
      <c r="G71" s="181"/>
      <c r="H71" s="179" t="s">
        <v>27</v>
      </c>
      <c r="I71" s="180"/>
      <c r="J71" s="181"/>
      <c r="K71" s="237"/>
      <c r="L71" s="238"/>
      <c r="M71" s="243"/>
      <c r="N71" s="237"/>
      <c r="O71" s="238"/>
      <c r="P71" s="239"/>
      <c r="Q71" s="155" t="str">
        <f>IF(E2=7,G3,IF(E2=6,G7,IF(E2=5,G4,IF(E2=4,"",IF(E2=3,"","")))))</f>
        <v>Ivan Fernández</v>
      </c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7"/>
      <c r="AI71" s="209" t="s">
        <v>290</v>
      </c>
      <c r="AJ71" s="210"/>
      <c r="AK71" s="210"/>
      <c r="AL71" s="210"/>
      <c r="AM71" s="210"/>
      <c r="AN71" s="210" t="s">
        <v>294</v>
      </c>
      <c r="AO71" s="210"/>
      <c r="AP71" s="210"/>
      <c r="AQ71" s="210"/>
      <c r="AR71" s="210"/>
      <c r="AS71" s="210" t="s">
        <v>295</v>
      </c>
      <c r="AT71" s="210"/>
      <c r="AU71" s="210"/>
      <c r="AV71" s="210"/>
      <c r="AW71" s="210"/>
      <c r="AX71" s="210" t="s">
        <v>296</v>
      </c>
      <c r="AY71" s="210"/>
      <c r="AZ71" s="210"/>
      <c r="BA71" s="210"/>
      <c r="BB71" s="210"/>
      <c r="BC71" s="210" t="s">
        <v>2</v>
      </c>
      <c r="BD71" s="210"/>
      <c r="BE71" s="210"/>
      <c r="BF71" s="210"/>
      <c r="BG71" s="210"/>
      <c r="BH71" s="213" t="str">
        <f>IF(CC71=""," ",IF(LEFT(CC71,1)="3",Q71,Q73))</f>
        <v>Guillem Sans</v>
      </c>
      <c r="BI71" s="214"/>
      <c r="BJ71" s="214"/>
      <c r="BK71" s="214"/>
      <c r="BL71" s="214"/>
      <c r="BM71" s="214"/>
      <c r="BN71" s="214"/>
      <c r="BO71" s="214"/>
      <c r="BP71" s="214"/>
      <c r="BQ71" s="214"/>
      <c r="BR71" s="214"/>
      <c r="BS71" s="214"/>
      <c r="BT71" s="214"/>
      <c r="BU71" s="214"/>
      <c r="BV71" s="214"/>
      <c r="BW71" s="215"/>
      <c r="BX71" s="291" t="s">
        <v>258</v>
      </c>
      <c r="BY71" s="217"/>
      <c r="BZ71" s="217"/>
      <c r="CA71" s="217"/>
      <c r="CB71" s="218"/>
      <c r="CC71" s="188" t="s">
        <v>76</v>
      </c>
      <c r="CD71" s="189"/>
      <c r="CF71" s="3"/>
      <c r="CG71" s="21">
        <f>IF(BH71=G25,1,0)</f>
        <v>0</v>
      </c>
      <c r="CH71" s="21">
        <f>IF(BH71=G28,1,0)</f>
        <v>0</v>
      </c>
      <c r="CI71" s="21">
        <f>IF(BH71=G31,1,0)</f>
        <v>1</v>
      </c>
      <c r="CJ71" s="21">
        <f>IF(BH71=AS25,1,0)</f>
        <v>0</v>
      </c>
      <c r="CK71" s="21">
        <f>IF(BH71=AS28,1,0)</f>
        <v>0</v>
      </c>
      <c r="CL71" s="21">
        <f>IF(BH71=AS31,1,0)</f>
        <v>0</v>
      </c>
      <c r="CM71" s="21">
        <f>IF(BH71=AS34,1,0)</f>
        <v>0</v>
      </c>
      <c r="CN71" s="3"/>
      <c r="CO71" s="3"/>
      <c r="CP71" s="3"/>
      <c r="CQ71" s="3"/>
      <c r="CR71" s="3"/>
      <c r="CS71" s="3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</row>
    <row r="72" spans="2:153" ht="6" customHeight="1">
      <c r="B72" s="179"/>
      <c r="C72" s="180"/>
      <c r="D72" s="181"/>
      <c r="E72" s="179"/>
      <c r="F72" s="180"/>
      <c r="G72" s="181"/>
      <c r="H72" s="179"/>
      <c r="I72" s="180"/>
      <c r="J72" s="181"/>
      <c r="K72" s="231"/>
      <c r="L72" s="232"/>
      <c r="M72" s="241"/>
      <c r="N72" s="231"/>
      <c r="O72" s="232"/>
      <c r="P72" s="233"/>
      <c r="Q72" s="155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7"/>
      <c r="AI72" s="205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70"/>
      <c r="BI72" s="171"/>
      <c r="BJ72" s="171"/>
      <c r="BK72" s="171"/>
      <c r="BL72" s="171"/>
      <c r="BM72" s="171"/>
      <c r="BN72" s="171"/>
      <c r="BO72" s="171"/>
      <c r="BP72" s="171"/>
      <c r="BQ72" s="171"/>
      <c r="BR72" s="171"/>
      <c r="BS72" s="171"/>
      <c r="BT72" s="171"/>
      <c r="BU72" s="171"/>
      <c r="BV72" s="171"/>
      <c r="BW72" s="172"/>
      <c r="BX72" s="185"/>
      <c r="BY72" s="186"/>
      <c r="BZ72" s="186"/>
      <c r="CA72" s="186"/>
      <c r="CB72" s="187"/>
      <c r="CC72" s="188"/>
      <c r="CD72" s="189"/>
      <c r="CF72" s="3"/>
      <c r="CG72" s="24">
        <f>IF(CG73=G25,1,0)</f>
        <v>1</v>
      </c>
      <c r="CH72" s="24">
        <f>IF(CG73=G28,1,0)</f>
        <v>0</v>
      </c>
      <c r="CI72" s="24">
        <f>IF(CG73=G31,1,0)</f>
        <v>0</v>
      </c>
      <c r="CJ72" s="24">
        <f>IF(CG73=AS25,1,0)</f>
        <v>0</v>
      </c>
      <c r="CK72" s="24">
        <f>IF(CG73=AS28,1,0)</f>
        <v>0</v>
      </c>
      <c r="CL72" s="24">
        <f>IF(CG73=AS31,1,0)</f>
        <v>0</v>
      </c>
      <c r="CM72" s="24">
        <f>IF(CG73=AS34,1,0)</f>
        <v>0</v>
      </c>
      <c r="CN72" s="3"/>
      <c r="CO72" s="3"/>
      <c r="CP72" s="3"/>
      <c r="CQ72" s="3"/>
      <c r="CR72" s="3"/>
      <c r="CS72" s="3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</row>
    <row r="73" spans="1:153" ht="6" customHeight="1">
      <c r="A73" s="190" t="s">
        <v>54</v>
      </c>
      <c r="B73" s="192" t="s">
        <v>49</v>
      </c>
      <c r="C73" s="193"/>
      <c r="D73" s="194"/>
      <c r="E73" s="192" t="s">
        <v>46</v>
      </c>
      <c r="F73" s="193"/>
      <c r="G73" s="194"/>
      <c r="H73" s="192" t="s">
        <v>51</v>
      </c>
      <c r="I73" s="193"/>
      <c r="J73" s="194"/>
      <c r="K73" s="231"/>
      <c r="L73" s="232"/>
      <c r="M73" s="241"/>
      <c r="N73" s="231"/>
      <c r="O73" s="232"/>
      <c r="P73" s="233"/>
      <c r="Q73" s="198" t="str">
        <f>IF(E2=7,G5,IF(E2=6,G8,IF(E2=5,G6,IF(E2=4,"",IF(E2=3,"","")))))</f>
        <v>Guillem Sans</v>
      </c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200"/>
      <c r="AI73" s="205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70"/>
      <c r="BI73" s="171"/>
      <c r="BJ73" s="171"/>
      <c r="BK73" s="171"/>
      <c r="BL73" s="171"/>
      <c r="BM73" s="171"/>
      <c r="BN73" s="171"/>
      <c r="BO73" s="171"/>
      <c r="BP73" s="171"/>
      <c r="BQ73" s="171"/>
      <c r="BR73" s="171"/>
      <c r="BS73" s="171"/>
      <c r="BT73" s="171"/>
      <c r="BU73" s="171"/>
      <c r="BV73" s="171"/>
      <c r="BW73" s="172"/>
      <c r="BX73" s="185"/>
      <c r="BY73" s="186"/>
      <c r="BZ73" s="186"/>
      <c r="CA73" s="186"/>
      <c r="CB73" s="187"/>
      <c r="CC73" s="188"/>
      <c r="CD73" s="189"/>
      <c r="CF73" s="3"/>
      <c r="CG73" s="25" t="str">
        <f>IF(CC71=""," ",IF(LEFT(CC71,1)="3",Q73,Q71))</f>
        <v>Ivan Fernández</v>
      </c>
      <c r="CH73" s="26"/>
      <c r="CI73" s="26"/>
      <c r="CJ73" s="26"/>
      <c r="CK73" s="27"/>
      <c r="CL73" s="27"/>
      <c r="CM73" s="27"/>
      <c r="CN73" s="3"/>
      <c r="CO73" s="3"/>
      <c r="CP73" s="3"/>
      <c r="CQ73" s="3"/>
      <c r="CR73" s="3"/>
      <c r="CS73" s="3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</row>
    <row r="74" spans="1:153" ht="6" customHeight="1">
      <c r="A74" s="191"/>
      <c r="B74" s="195"/>
      <c r="C74" s="196"/>
      <c r="D74" s="197"/>
      <c r="E74" s="195"/>
      <c r="F74" s="196"/>
      <c r="G74" s="197"/>
      <c r="H74" s="195"/>
      <c r="I74" s="196"/>
      <c r="J74" s="197"/>
      <c r="K74" s="234"/>
      <c r="L74" s="235"/>
      <c r="M74" s="242"/>
      <c r="N74" s="234"/>
      <c r="O74" s="235"/>
      <c r="P74" s="236"/>
      <c r="Q74" s="201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3"/>
      <c r="AI74" s="211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173"/>
      <c r="BI74" s="174"/>
      <c r="BJ74" s="174"/>
      <c r="BK74" s="174"/>
      <c r="BL74" s="174"/>
      <c r="BM74" s="174"/>
      <c r="BN74" s="174"/>
      <c r="BO74" s="174"/>
      <c r="BP74" s="174"/>
      <c r="BQ74" s="174"/>
      <c r="BR74" s="174"/>
      <c r="BS74" s="174"/>
      <c r="BT74" s="174"/>
      <c r="BU74" s="174"/>
      <c r="BV74" s="174"/>
      <c r="BW74" s="175"/>
      <c r="BX74" s="219"/>
      <c r="BY74" s="220"/>
      <c r="BZ74" s="220"/>
      <c r="CA74" s="220"/>
      <c r="CB74" s="221"/>
      <c r="CC74" s="188"/>
      <c r="CD74" s="189"/>
      <c r="CF74" s="3"/>
      <c r="CG74" s="27"/>
      <c r="CH74" s="27"/>
      <c r="CI74" s="27"/>
      <c r="CJ74" s="27"/>
      <c r="CK74" s="27"/>
      <c r="CL74" s="27"/>
      <c r="CM74" s="27"/>
      <c r="CN74" s="3"/>
      <c r="CO74" s="3"/>
      <c r="CP74" s="3"/>
      <c r="CQ74" s="3"/>
      <c r="CR74" s="3"/>
      <c r="CS74" s="3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</row>
    <row r="75" spans="2:153" ht="6" customHeight="1">
      <c r="B75" s="179" t="s">
        <v>27</v>
      </c>
      <c r="C75" s="180"/>
      <c r="D75" s="181"/>
      <c r="E75" s="179" t="s">
        <v>24</v>
      </c>
      <c r="F75" s="180"/>
      <c r="G75" s="181"/>
      <c r="H75" s="179" t="s">
        <v>21</v>
      </c>
      <c r="I75" s="180"/>
      <c r="J75" s="181"/>
      <c r="K75" s="237"/>
      <c r="L75" s="238"/>
      <c r="M75" s="243"/>
      <c r="N75" s="237"/>
      <c r="O75" s="238"/>
      <c r="P75" s="239"/>
      <c r="Q75" s="155" t="str">
        <f>IF(E2=7,G4,IF(E2=6,G3,IF(E2=5,G5,IF(E2=4,"",IF(E2=3,"","")))))</f>
        <v>Cristian Fernández</v>
      </c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7"/>
      <c r="AI75" s="209" t="s">
        <v>254</v>
      </c>
      <c r="AJ75" s="210"/>
      <c r="AK75" s="210"/>
      <c r="AL75" s="210"/>
      <c r="AM75" s="210"/>
      <c r="AN75" s="210" t="s">
        <v>238</v>
      </c>
      <c r="AO75" s="210"/>
      <c r="AP75" s="210"/>
      <c r="AQ75" s="210"/>
      <c r="AR75" s="210"/>
      <c r="AS75" s="210" t="s">
        <v>251</v>
      </c>
      <c r="AT75" s="210"/>
      <c r="AU75" s="210"/>
      <c r="AV75" s="210"/>
      <c r="AW75" s="210"/>
      <c r="AX75" s="210" t="s">
        <v>241</v>
      </c>
      <c r="AY75" s="210"/>
      <c r="AZ75" s="210"/>
      <c r="BA75" s="210"/>
      <c r="BB75" s="210"/>
      <c r="BC75" s="210" t="s">
        <v>2</v>
      </c>
      <c r="BD75" s="210"/>
      <c r="BE75" s="210"/>
      <c r="BF75" s="210"/>
      <c r="BG75" s="210"/>
      <c r="BH75" s="213" t="str">
        <f>IF(CC75=""," ",IF(LEFT(CC75,1)="3",Q75,Q77))</f>
        <v>Pol Calderó</v>
      </c>
      <c r="BI75" s="214"/>
      <c r="BJ75" s="214"/>
      <c r="BK75" s="214"/>
      <c r="BL75" s="214"/>
      <c r="BM75" s="214"/>
      <c r="BN75" s="214"/>
      <c r="BO75" s="214"/>
      <c r="BP75" s="214"/>
      <c r="BQ75" s="214"/>
      <c r="BR75" s="214"/>
      <c r="BS75" s="214"/>
      <c r="BT75" s="214"/>
      <c r="BU75" s="214"/>
      <c r="BV75" s="214"/>
      <c r="BW75" s="215"/>
      <c r="BX75" s="291" t="s">
        <v>258</v>
      </c>
      <c r="BY75" s="217"/>
      <c r="BZ75" s="217"/>
      <c r="CA75" s="217"/>
      <c r="CB75" s="218"/>
      <c r="CC75" s="188" t="s">
        <v>76</v>
      </c>
      <c r="CD75" s="189"/>
      <c r="CF75" s="3"/>
      <c r="CG75" s="21">
        <f>IF(BH75=G25,1,0)</f>
        <v>0</v>
      </c>
      <c r="CH75" s="21">
        <f>IF(BH75=G28,1,0)</f>
        <v>0</v>
      </c>
      <c r="CI75" s="21">
        <f>IF(BH75=G31,1,0)</f>
        <v>0</v>
      </c>
      <c r="CJ75" s="21">
        <f>IF(BH75=AS25,1,0)</f>
        <v>1</v>
      </c>
      <c r="CK75" s="21">
        <f>IF(BH75=AS28,1,0)</f>
        <v>0</v>
      </c>
      <c r="CL75" s="21">
        <f>IF(BH75=AS31,1,0)</f>
        <v>0</v>
      </c>
      <c r="CM75" s="21">
        <f>IF(BH75=AS34,1,0)</f>
        <v>0</v>
      </c>
      <c r="CN75" s="3"/>
      <c r="CO75" s="3"/>
      <c r="CP75" s="3"/>
      <c r="CQ75" s="3"/>
      <c r="CR75" s="3"/>
      <c r="CS75" s="3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</row>
    <row r="76" spans="2:153" ht="6" customHeight="1">
      <c r="B76" s="179"/>
      <c r="C76" s="180"/>
      <c r="D76" s="181"/>
      <c r="E76" s="179"/>
      <c r="F76" s="180"/>
      <c r="G76" s="181"/>
      <c r="H76" s="179"/>
      <c r="I76" s="180"/>
      <c r="J76" s="181"/>
      <c r="K76" s="231"/>
      <c r="L76" s="232"/>
      <c r="M76" s="241"/>
      <c r="N76" s="231"/>
      <c r="O76" s="232"/>
      <c r="P76" s="233"/>
      <c r="Q76" s="155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7"/>
      <c r="AI76" s="205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70"/>
      <c r="BI76" s="171"/>
      <c r="BJ76" s="171"/>
      <c r="BK76" s="171"/>
      <c r="BL76" s="171"/>
      <c r="BM76" s="171"/>
      <c r="BN76" s="171"/>
      <c r="BO76" s="171"/>
      <c r="BP76" s="171"/>
      <c r="BQ76" s="171"/>
      <c r="BR76" s="171"/>
      <c r="BS76" s="171"/>
      <c r="BT76" s="171"/>
      <c r="BU76" s="171"/>
      <c r="BV76" s="171"/>
      <c r="BW76" s="172"/>
      <c r="BX76" s="185"/>
      <c r="BY76" s="186"/>
      <c r="BZ76" s="186"/>
      <c r="CA76" s="186"/>
      <c r="CB76" s="187"/>
      <c r="CC76" s="188"/>
      <c r="CD76" s="189"/>
      <c r="CF76" s="3"/>
      <c r="CG76" s="24">
        <f>IF(CG77=G25,1,0)</f>
        <v>0</v>
      </c>
      <c r="CH76" s="24">
        <f>IF(CG77=G28,1,0)</f>
        <v>1</v>
      </c>
      <c r="CI76" s="24">
        <f>IF(CG77=G31,1,0)</f>
        <v>0</v>
      </c>
      <c r="CJ76" s="24">
        <f>IF(CG77=AS25,1,0)</f>
        <v>0</v>
      </c>
      <c r="CK76" s="24">
        <f>IF(CG77=AS28,1,0)</f>
        <v>0</v>
      </c>
      <c r="CL76" s="24">
        <f>IF(CG77=AS31,1,0)</f>
        <v>0</v>
      </c>
      <c r="CM76" s="24">
        <f>IF(CG77=AS34,1,0)</f>
        <v>0</v>
      </c>
      <c r="CN76" s="3"/>
      <c r="CO76" s="3"/>
      <c r="CP76" s="3"/>
      <c r="CQ76" s="3"/>
      <c r="CR76" s="3"/>
      <c r="CS76" s="3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</row>
    <row r="77" spans="1:153" ht="6" customHeight="1">
      <c r="A77" s="190" t="s">
        <v>54</v>
      </c>
      <c r="B77" s="192" t="s">
        <v>47</v>
      </c>
      <c r="C77" s="193"/>
      <c r="D77" s="194"/>
      <c r="E77" s="192" t="s">
        <v>49</v>
      </c>
      <c r="F77" s="193"/>
      <c r="G77" s="194"/>
      <c r="H77" s="192" t="s">
        <v>48</v>
      </c>
      <c r="I77" s="193"/>
      <c r="J77" s="194"/>
      <c r="K77" s="231"/>
      <c r="L77" s="232"/>
      <c r="M77" s="241"/>
      <c r="N77" s="231"/>
      <c r="O77" s="232"/>
      <c r="P77" s="233"/>
      <c r="Q77" s="198" t="str">
        <f>IF(E2=7,G6,IF(E2=6,G5,IF(E2=5,G7,IF(E2=4,"",IF(E2=3,"","")))))</f>
        <v>Pol Calderó</v>
      </c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200"/>
      <c r="AI77" s="205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70"/>
      <c r="BI77" s="171"/>
      <c r="BJ77" s="171"/>
      <c r="BK77" s="171"/>
      <c r="BL77" s="171"/>
      <c r="BM77" s="171"/>
      <c r="BN77" s="171"/>
      <c r="BO77" s="171"/>
      <c r="BP77" s="171"/>
      <c r="BQ77" s="171"/>
      <c r="BR77" s="171"/>
      <c r="BS77" s="171"/>
      <c r="BT77" s="171"/>
      <c r="BU77" s="171"/>
      <c r="BV77" s="171"/>
      <c r="BW77" s="172"/>
      <c r="BX77" s="185"/>
      <c r="BY77" s="186"/>
      <c r="BZ77" s="186"/>
      <c r="CA77" s="186"/>
      <c r="CB77" s="187"/>
      <c r="CC77" s="188"/>
      <c r="CD77" s="189"/>
      <c r="CF77" s="3"/>
      <c r="CG77" s="25" t="str">
        <f>IF(CC75=""," ",IF(LEFT(CC75,1)="3",Q77,Q75))</f>
        <v>Cristian Fernández</v>
      </c>
      <c r="CH77" s="26"/>
      <c r="CI77" s="26"/>
      <c r="CJ77" s="26"/>
      <c r="CK77" s="27"/>
      <c r="CL77" s="27"/>
      <c r="CM77" s="27"/>
      <c r="CN77" s="3"/>
      <c r="CO77" s="3"/>
      <c r="CP77" s="3"/>
      <c r="CQ77" s="3"/>
      <c r="CR77" s="3"/>
      <c r="CS77" s="3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</row>
    <row r="78" spans="1:153" ht="6" customHeight="1">
      <c r="A78" s="191"/>
      <c r="B78" s="195"/>
      <c r="C78" s="196"/>
      <c r="D78" s="197"/>
      <c r="E78" s="195"/>
      <c r="F78" s="196"/>
      <c r="G78" s="197"/>
      <c r="H78" s="195"/>
      <c r="I78" s="196"/>
      <c r="J78" s="197"/>
      <c r="K78" s="234"/>
      <c r="L78" s="235"/>
      <c r="M78" s="242"/>
      <c r="N78" s="234"/>
      <c r="O78" s="235"/>
      <c r="P78" s="236"/>
      <c r="Q78" s="201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3"/>
      <c r="AI78" s="211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173"/>
      <c r="BI78" s="174"/>
      <c r="BJ78" s="174"/>
      <c r="BK78" s="174"/>
      <c r="BL78" s="174"/>
      <c r="BM78" s="174"/>
      <c r="BN78" s="174"/>
      <c r="BO78" s="174"/>
      <c r="BP78" s="174"/>
      <c r="BQ78" s="174"/>
      <c r="BR78" s="174"/>
      <c r="BS78" s="174"/>
      <c r="BT78" s="174"/>
      <c r="BU78" s="174"/>
      <c r="BV78" s="174"/>
      <c r="BW78" s="175"/>
      <c r="BX78" s="219"/>
      <c r="BY78" s="220"/>
      <c r="BZ78" s="220"/>
      <c r="CA78" s="220"/>
      <c r="CB78" s="221"/>
      <c r="CC78" s="188"/>
      <c r="CD78" s="189"/>
      <c r="CF78" s="3"/>
      <c r="CG78" s="27"/>
      <c r="CH78" s="27"/>
      <c r="CI78" s="27"/>
      <c r="CJ78" s="27"/>
      <c r="CK78" s="27"/>
      <c r="CL78" s="27"/>
      <c r="CM78" s="27"/>
      <c r="CN78" s="3"/>
      <c r="CO78" s="3"/>
      <c r="CP78" s="3"/>
      <c r="CQ78" s="3"/>
      <c r="CR78" s="3"/>
      <c r="CS78" s="3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</row>
    <row r="79" spans="2:153" ht="6" customHeight="1">
      <c r="B79" s="179" t="s">
        <v>87</v>
      </c>
      <c r="C79" s="180"/>
      <c r="D79" s="181"/>
      <c r="E79" s="179" t="s">
        <v>34</v>
      </c>
      <c r="F79" s="180"/>
      <c r="G79" s="181"/>
      <c r="H79" s="179" t="s">
        <v>28</v>
      </c>
      <c r="I79" s="180"/>
      <c r="J79" s="181"/>
      <c r="K79" s="237"/>
      <c r="L79" s="238"/>
      <c r="M79" s="243"/>
      <c r="N79" s="237"/>
      <c r="O79" s="238"/>
      <c r="P79" s="239"/>
      <c r="Q79" s="155" t="str">
        <f>IF(E2=7,G7,IF(E2=6,G6,IF(E2=5,G3,IF(E2=4,"",IF(E2=3,"","")))))</f>
        <v>Carles Planella</v>
      </c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7"/>
      <c r="AI79" s="209" t="s">
        <v>296</v>
      </c>
      <c r="AJ79" s="210"/>
      <c r="AK79" s="210"/>
      <c r="AL79" s="210"/>
      <c r="AM79" s="210"/>
      <c r="AN79" s="210" t="s">
        <v>262</v>
      </c>
      <c r="AO79" s="210"/>
      <c r="AP79" s="210"/>
      <c r="AQ79" s="210"/>
      <c r="AR79" s="210"/>
      <c r="AS79" s="210" t="s">
        <v>279</v>
      </c>
      <c r="AT79" s="210"/>
      <c r="AU79" s="210"/>
      <c r="AV79" s="210"/>
      <c r="AW79" s="210"/>
      <c r="AX79" s="210" t="s">
        <v>2</v>
      </c>
      <c r="AY79" s="210"/>
      <c r="AZ79" s="210"/>
      <c r="BA79" s="210"/>
      <c r="BB79" s="210"/>
      <c r="BC79" s="210" t="s">
        <v>2</v>
      </c>
      <c r="BD79" s="210"/>
      <c r="BE79" s="210"/>
      <c r="BF79" s="210"/>
      <c r="BG79" s="210"/>
      <c r="BH79" s="170" t="str">
        <f>IF(CC79=""," ",IF(LEFT(CC79,1)="3",Q79,Q81))</f>
        <v>Victor Cayuela</v>
      </c>
      <c r="BI79" s="171"/>
      <c r="BJ79" s="171"/>
      <c r="BK79" s="171"/>
      <c r="BL79" s="171"/>
      <c r="BM79" s="171"/>
      <c r="BN79" s="171"/>
      <c r="BO79" s="171"/>
      <c r="BP79" s="171"/>
      <c r="BQ79" s="171"/>
      <c r="BR79" s="171"/>
      <c r="BS79" s="171"/>
      <c r="BT79" s="171"/>
      <c r="BU79" s="171"/>
      <c r="BV79" s="171"/>
      <c r="BW79" s="172"/>
      <c r="BX79" s="292" t="s">
        <v>237</v>
      </c>
      <c r="BY79" s="186"/>
      <c r="BZ79" s="186"/>
      <c r="CA79" s="186"/>
      <c r="CB79" s="187"/>
      <c r="CC79" s="188" t="s">
        <v>74</v>
      </c>
      <c r="CD79" s="189"/>
      <c r="CF79" s="3"/>
      <c r="CG79" s="21">
        <f>IF(BH79=G25,1,0)</f>
        <v>0</v>
      </c>
      <c r="CH79" s="21">
        <f>IF(BH79=G28,1,0)</f>
        <v>0</v>
      </c>
      <c r="CI79" s="21">
        <f>IF(BH79=G31,1,0)</f>
        <v>0</v>
      </c>
      <c r="CJ79" s="21">
        <f>IF(BH79=AS25,1,0)</f>
        <v>0</v>
      </c>
      <c r="CK79" s="21">
        <f>IF(BH79=AS28,1,0)</f>
        <v>0</v>
      </c>
      <c r="CL79" s="21">
        <f>IF(BH79=AS31,1,0)</f>
        <v>0</v>
      </c>
      <c r="CM79" s="21">
        <f>IF(BH79=AS34,1,0)</f>
        <v>1</v>
      </c>
      <c r="CN79" s="3"/>
      <c r="CO79" s="3"/>
      <c r="CP79" s="3"/>
      <c r="CQ79" s="3"/>
      <c r="CR79" s="3"/>
      <c r="CS79" s="3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</row>
    <row r="80" spans="2:153" ht="6" customHeight="1">
      <c r="B80" s="179"/>
      <c r="C80" s="180"/>
      <c r="D80" s="181"/>
      <c r="E80" s="179"/>
      <c r="F80" s="180"/>
      <c r="G80" s="181"/>
      <c r="H80" s="179"/>
      <c r="I80" s="180"/>
      <c r="J80" s="181"/>
      <c r="K80" s="231"/>
      <c r="L80" s="232"/>
      <c r="M80" s="241"/>
      <c r="N80" s="231"/>
      <c r="O80" s="232"/>
      <c r="P80" s="233"/>
      <c r="Q80" s="155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7"/>
      <c r="AI80" s="205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70"/>
      <c r="BI80" s="171"/>
      <c r="BJ80" s="171"/>
      <c r="BK80" s="171"/>
      <c r="BL80" s="171"/>
      <c r="BM80" s="171"/>
      <c r="BN80" s="171"/>
      <c r="BO80" s="171"/>
      <c r="BP80" s="171"/>
      <c r="BQ80" s="171"/>
      <c r="BR80" s="171"/>
      <c r="BS80" s="171"/>
      <c r="BT80" s="171"/>
      <c r="BU80" s="171"/>
      <c r="BV80" s="171"/>
      <c r="BW80" s="172"/>
      <c r="BX80" s="185"/>
      <c r="BY80" s="186"/>
      <c r="BZ80" s="186"/>
      <c r="CA80" s="186"/>
      <c r="CB80" s="187"/>
      <c r="CC80" s="188"/>
      <c r="CD80" s="189"/>
      <c r="CF80" s="3"/>
      <c r="CG80" s="24">
        <f>IF(CG81=G25,1,0)</f>
        <v>0</v>
      </c>
      <c r="CH80" s="24">
        <f>IF(CG81=G28,1,0)</f>
        <v>0</v>
      </c>
      <c r="CI80" s="24">
        <f>IF(CG81=G31,1,0)</f>
        <v>0</v>
      </c>
      <c r="CJ80" s="24">
        <f>IF(CG81=AS25,1,0)</f>
        <v>0</v>
      </c>
      <c r="CK80" s="24">
        <f>IF(CG81=AS28,1,0)</f>
        <v>1</v>
      </c>
      <c r="CL80" s="24">
        <f>IF(CG81=AS31,1,0)</f>
        <v>0</v>
      </c>
      <c r="CM80" s="24">
        <f>IF(CG81=AS34,1,0)</f>
        <v>0</v>
      </c>
      <c r="CN80" s="3"/>
      <c r="CO80" s="3"/>
      <c r="CP80" s="3"/>
      <c r="CQ80" s="3"/>
      <c r="CR80" s="3"/>
      <c r="CS80" s="3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</row>
    <row r="81" spans="1:153" ht="6" customHeight="1">
      <c r="A81" s="190" t="s">
        <v>54</v>
      </c>
      <c r="B81" s="192" t="s">
        <v>50</v>
      </c>
      <c r="C81" s="193"/>
      <c r="D81" s="194"/>
      <c r="E81" s="192" t="s">
        <v>47</v>
      </c>
      <c r="F81" s="193"/>
      <c r="G81" s="194"/>
      <c r="H81" s="192" t="s">
        <v>47</v>
      </c>
      <c r="I81" s="193"/>
      <c r="J81" s="194"/>
      <c r="K81" s="231"/>
      <c r="L81" s="232"/>
      <c r="M81" s="241"/>
      <c r="N81" s="231"/>
      <c r="O81" s="232"/>
      <c r="P81" s="233"/>
      <c r="Q81" s="198" t="str">
        <f>IF(E2=7,G9,IF(E2=6,G8,IF(E2=5,G4,IF(E2=4,"",IF(E2=3,"","")))))</f>
        <v>Victor Cayuela</v>
      </c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200"/>
      <c r="AI81" s="205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70"/>
      <c r="BI81" s="171"/>
      <c r="BJ81" s="171"/>
      <c r="BK81" s="171"/>
      <c r="BL81" s="171"/>
      <c r="BM81" s="171"/>
      <c r="BN81" s="171"/>
      <c r="BO81" s="171"/>
      <c r="BP81" s="171"/>
      <c r="BQ81" s="171"/>
      <c r="BR81" s="171"/>
      <c r="BS81" s="171"/>
      <c r="BT81" s="171"/>
      <c r="BU81" s="171"/>
      <c r="BV81" s="171"/>
      <c r="BW81" s="172"/>
      <c r="BX81" s="185"/>
      <c r="BY81" s="186"/>
      <c r="BZ81" s="186"/>
      <c r="CA81" s="186"/>
      <c r="CB81" s="187"/>
      <c r="CC81" s="188"/>
      <c r="CD81" s="189"/>
      <c r="CF81" s="3"/>
      <c r="CG81" s="25" t="str">
        <f>IF(CC79=""," ",IF(LEFT(CC79,1)="3",Q81,Q79))</f>
        <v>Carles Planella</v>
      </c>
      <c r="CH81" s="26"/>
      <c r="CI81" s="26"/>
      <c r="CJ81" s="26"/>
      <c r="CK81" s="27"/>
      <c r="CL81" s="27"/>
      <c r="CM81" s="27"/>
      <c r="CN81" s="3"/>
      <c r="CO81" s="3"/>
      <c r="CP81" s="3"/>
      <c r="CQ81" s="3"/>
      <c r="CR81" s="3"/>
      <c r="CS81" s="3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</row>
    <row r="82" spans="1:153" ht="6" customHeight="1">
      <c r="A82" s="191"/>
      <c r="B82" s="222"/>
      <c r="C82" s="223"/>
      <c r="D82" s="224"/>
      <c r="E82" s="222"/>
      <c r="F82" s="223"/>
      <c r="G82" s="224"/>
      <c r="H82" s="195"/>
      <c r="I82" s="196"/>
      <c r="J82" s="197"/>
      <c r="K82" s="234"/>
      <c r="L82" s="235"/>
      <c r="M82" s="242"/>
      <c r="N82" s="234"/>
      <c r="O82" s="235"/>
      <c r="P82" s="236"/>
      <c r="Q82" s="225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7"/>
      <c r="AI82" s="205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73"/>
      <c r="BI82" s="174"/>
      <c r="BJ82" s="174"/>
      <c r="BK82" s="174"/>
      <c r="BL82" s="174"/>
      <c r="BM82" s="174"/>
      <c r="BN82" s="174"/>
      <c r="BO82" s="174"/>
      <c r="BP82" s="174"/>
      <c r="BQ82" s="174"/>
      <c r="BR82" s="174"/>
      <c r="BS82" s="174"/>
      <c r="BT82" s="174"/>
      <c r="BU82" s="174"/>
      <c r="BV82" s="174"/>
      <c r="BW82" s="175"/>
      <c r="BX82" s="185"/>
      <c r="BY82" s="186"/>
      <c r="BZ82" s="186"/>
      <c r="CA82" s="186"/>
      <c r="CB82" s="187"/>
      <c r="CC82" s="188"/>
      <c r="CD82" s="189"/>
      <c r="CF82" s="3"/>
      <c r="CG82" s="27"/>
      <c r="CH82" s="27"/>
      <c r="CI82" s="27"/>
      <c r="CJ82" s="27"/>
      <c r="CK82" s="27"/>
      <c r="CL82" s="27"/>
      <c r="CM82" s="27"/>
      <c r="CN82" s="3"/>
      <c r="CO82" s="3"/>
      <c r="CP82" s="3"/>
      <c r="CQ82" s="3"/>
      <c r="CR82" s="3"/>
      <c r="CS82" s="3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</row>
    <row r="83" spans="2:153" ht="6" customHeight="1">
      <c r="B83" s="179" t="s">
        <v>88</v>
      </c>
      <c r="C83" s="180"/>
      <c r="D83" s="181"/>
      <c r="E83" s="179" t="s">
        <v>23</v>
      </c>
      <c r="F83" s="180"/>
      <c r="G83" s="181"/>
      <c r="H83" s="228"/>
      <c r="I83" s="229"/>
      <c r="J83" s="240"/>
      <c r="K83" s="237"/>
      <c r="L83" s="238"/>
      <c r="M83" s="243"/>
      <c r="N83" s="237"/>
      <c r="O83" s="238"/>
      <c r="P83" s="239"/>
      <c r="Q83" s="155" t="str">
        <f>IF(E2=7,G8,IF(E2=6,G4,IF(E2=5,"",IF(E2=4,"",IF(E2=3,"","")))))</f>
        <v>Aleix Bordell </v>
      </c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7"/>
      <c r="AI83" s="204" t="s">
        <v>305</v>
      </c>
      <c r="AJ83" s="165"/>
      <c r="AK83" s="165"/>
      <c r="AL83" s="165"/>
      <c r="AM83" s="165"/>
      <c r="AN83" s="165" t="s">
        <v>306</v>
      </c>
      <c r="AO83" s="165"/>
      <c r="AP83" s="165"/>
      <c r="AQ83" s="165"/>
      <c r="AR83" s="165"/>
      <c r="AS83" s="165" t="s">
        <v>240</v>
      </c>
      <c r="AT83" s="165"/>
      <c r="AU83" s="165"/>
      <c r="AV83" s="165"/>
      <c r="AW83" s="165"/>
      <c r="AX83" s="165" t="s">
        <v>2</v>
      </c>
      <c r="AY83" s="165"/>
      <c r="AZ83" s="165"/>
      <c r="BA83" s="165"/>
      <c r="BB83" s="165"/>
      <c r="BC83" s="165" t="s">
        <v>2</v>
      </c>
      <c r="BD83" s="165"/>
      <c r="BE83" s="165"/>
      <c r="BF83" s="165"/>
      <c r="BG83" s="165"/>
      <c r="BH83" s="167" t="str">
        <f>IF(CC83=""," ",IF(LEFT(CC83,1)="3",Q83,Q85))</f>
        <v>Ivan Fernández</v>
      </c>
      <c r="BI83" s="168"/>
      <c r="BJ83" s="168"/>
      <c r="BK83" s="168"/>
      <c r="BL83" s="168"/>
      <c r="BM83" s="168"/>
      <c r="BN83" s="168"/>
      <c r="BO83" s="168"/>
      <c r="BP83" s="168"/>
      <c r="BQ83" s="168"/>
      <c r="BR83" s="168"/>
      <c r="BS83" s="168"/>
      <c r="BT83" s="168"/>
      <c r="BU83" s="168"/>
      <c r="BV83" s="168"/>
      <c r="BW83" s="169"/>
      <c r="BX83" s="289" t="s">
        <v>249</v>
      </c>
      <c r="BY83" s="183"/>
      <c r="BZ83" s="183"/>
      <c r="CA83" s="183"/>
      <c r="CB83" s="184"/>
      <c r="CC83" s="188" t="s">
        <v>74</v>
      </c>
      <c r="CD83" s="189"/>
      <c r="CF83" s="3"/>
      <c r="CG83" s="21">
        <f>IF(BH83=G25,1,0)</f>
        <v>1</v>
      </c>
      <c r="CH83" s="21">
        <f>IF(BH83=G28,1,0)</f>
        <v>0</v>
      </c>
      <c r="CI83" s="21">
        <f>IF(BH83=G31,1,0)</f>
        <v>0</v>
      </c>
      <c r="CJ83" s="21">
        <f>IF(BH83=AS25,1,0)</f>
        <v>0</v>
      </c>
      <c r="CK83" s="21">
        <f>IF(BH83=AS28,1,0)</f>
        <v>0</v>
      </c>
      <c r="CL83" s="21">
        <f>IF(BH83=AS31,1,0)</f>
        <v>0</v>
      </c>
      <c r="CM83" s="21">
        <f>IF(BH83=AS34,1,0)</f>
        <v>0</v>
      </c>
      <c r="CN83" s="3"/>
      <c r="CO83" s="3"/>
      <c r="CP83" s="3"/>
      <c r="CQ83" s="3"/>
      <c r="CR83" s="3"/>
      <c r="CS83" s="3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</row>
    <row r="84" spans="2:153" ht="6" customHeight="1">
      <c r="B84" s="179"/>
      <c r="C84" s="180"/>
      <c r="D84" s="181"/>
      <c r="E84" s="179"/>
      <c r="F84" s="180"/>
      <c r="G84" s="181"/>
      <c r="H84" s="231"/>
      <c r="I84" s="232"/>
      <c r="J84" s="241"/>
      <c r="K84" s="231"/>
      <c r="L84" s="232"/>
      <c r="M84" s="241"/>
      <c r="N84" s="231"/>
      <c r="O84" s="232"/>
      <c r="P84" s="233"/>
      <c r="Q84" s="155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7"/>
      <c r="AI84" s="205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70"/>
      <c r="BI84" s="171"/>
      <c r="BJ84" s="171"/>
      <c r="BK84" s="171"/>
      <c r="BL84" s="171"/>
      <c r="BM84" s="171"/>
      <c r="BN84" s="171"/>
      <c r="BO84" s="171"/>
      <c r="BP84" s="171"/>
      <c r="BQ84" s="171"/>
      <c r="BR84" s="171"/>
      <c r="BS84" s="171"/>
      <c r="BT84" s="171"/>
      <c r="BU84" s="171"/>
      <c r="BV84" s="171"/>
      <c r="BW84" s="172"/>
      <c r="BX84" s="185"/>
      <c r="BY84" s="186"/>
      <c r="BZ84" s="186"/>
      <c r="CA84" s="186"/>
      <c r="CB84" s="187"/>
      <c r="CC84" s="188"/>
      <c r="CD84" s="189"/>
      <c r="CF84" s="3"/>
      <c r="CG84" s="24">
        <f>IF(CG85=G25,1,0)</f>
        <v>0</v>
      </c>
      <c r="CH84" s="24">
        <f>IF(CG85=G28,1,0)</f>
        <v>0</v>
      </c>
      <c r="CI84" s="24">
        <f>IF(CG85=G31,1,0)</f>
        <v>0</v>
      </c>
      <c r="CJ84" s="24">
        <f>IF(CG85=AS25,1,0)</f>
        <v>0</v>
      </c>
      <c r="CK84" s="24">
        <f>IF(CG85=AS28,1,0)</f>
        <v>0</v>
      </c>
      <c r="CL84" s="24">
        <f>IF(CG85=AS31,1,0)</f>
        <v>1</v>
      </c>
      <c r="CM84" s="24">
        <f>IF(CG85=AS34,1,0)</f>
        <v>0</v>
      </c>
      <c r="CN84" s="3"/>
      <c r="CO84" s="3"/>
      <c r="CP84" s="3"/>
      <c r="CQ84" s="3"/>
      <c r="CR84" s="3"/>
      <c r="CS84" s="3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</row>
    <row r="85" spans="1:153" ht="6" customHeight="1">
      <c r="A85" s="190" t="s">
        <v>54</v>
      </c>
      <c r="B85" s="192" t="s">
        <v>51</v>
      </c>
      <c r="C85" s="193"/>
      <c r="D85" s="194"/>
      <c r="E85" s="192" t="s">
        <v>50</v>
      </c>
      <c r="F85" s="193"/>
      <c r="G85" s="194"/>
      <c r="H85" s="231"/>
      <c r="I85" s="232"/>
      <c r="J85" s="241"/>
      <c r="K85" s="231"/>
      <c r="L85" s="232"/>
      <c r="M85" s="241"/>
      <c r="N85" s="231"/>
      <c r="O85" s="232"/>
      <c r="P85" s="233"/>
      <c r="Q85" s="198" t="str">
        <f>IF(E2=7,G3,IF(E2=6,G5,IF(E2=5,"",IF(E2=4,"",IF(E2=3,"","")))))</f>
        <v>Ivan Fernández</v>
      </c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200"/>
      <c r="AI85" s="205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70"/>
      <c r="BI85" s="171"/>
      <c r="BJ85" s="171"/>
      <c r="BK85" s="171"/>
      <c r="BL85" s="171"/>
      <c r="BM85" s="171"/>
      <c r="BN85" s="171"/>
      <c r="BO85" s="171"/>
      <c r="BP85" s="171"/>
      <c r="BQ85" s="171"/>
      <c r="BR85" s="171"/>
      <c r="BS85" s="171"/>
      <c r="BT85" s="171"/>
      <c r="BU85" s="171"/>
      <c r="BV85" s="171"/>
      <c r="BW85" s="172"/>
      <c r="BX85" s="185"/>
      <c r="BY85" s="186"/>
      <c r="BZ85" s="186"/>
      <c r="CA85" s="186"/>
      <c r="CB85" s="187"/>
      <c r="CC85" s="188"/>
      <c r="CD85" s="189"/>
      <c r="CF85" s="3"/>
      <c r="CG85" s="25" t="str">
        <f>IF(CC83=""," ",IF(LEFT(CC83,1)="3",Q85,Q83))</f>
        <v>Aleix Bordell </v>
      </c>
      <c r="CH85" s="26"/>
      <c r="CI85" s="26"/>
      <c r="CJ85" s="26"/>
      <c r="CK85" s="27"/>
      <c r="CL85" s="27"/>
      <c r="CM85" s="27"/>
      <c r="CN85" s="3"/>
      <c r="CO85" s="3"/>
      <c r="CP85" s="3"/>
      <c r="CQ85" s="3"/>
      <c r="CR85" s="3"/>
      <c r="CS85" s="3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</row>
    <row r="86" spans="1:153" ht="6" customHeight="1">
      <c r="A86" s="191"/>
      <c r="B86" s="195"/>
      <c r="C86" s="196"/>
      <c r="D86" s="197"/>
      <c r="E86" s="195"/>
      <c r="F86" s="196"/>
      <c r="G86" s="197"/>
      <c r="H86" s="234"/>
      <c r="I86" s="235"/>
      <c r="J86" s="242"/>
      <c r="K86" s="234"/>
      <c r="L86" s="235"/>
      <c r="M86" s="242"/>
      <c r="N86" s="234"/>
      <c r="O86" s="235"/>
      <c r="P86" s="236"/>
      <c r="Q86" s="201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3"/>
      <c r="AI86" s="211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173"/>
      <c r="BI86" s="174"/>
      <c r="BJ86" s="174"/>
      <c r="BK86" s="174"/>
      <c r="BL86" s="174"/>
      <c r="BM86" s="174"/>
      <c r="BN86" s="174"/>
      <c r="BO86" s="174"/>
      <c r="BP86" s="174"/>
      <c r="BQ86" s="174"/>
      <c r="BR86" s="174"/>
      <c r="BS86" s="174"/>
      <c r="BT86" s="174"/>
      <c r="BU86" s="174"/>
      <c r="BV86" s="174"/>
      <c r="BW86" s="175"/>
      <c r="BX86" s="185"/>
      <c r="BY86" s="186"/>
      <c r="BZ86" s="186"/>
      <c r="CA86" s="186"/>
      <c r="CB86" s="187"/>
      <c r="CC86" s="188"/>
      <c r="CD86" s="189"/>
      <c r="CF86" s="3"/>
      <c r="CG86" s="27"/>
      <c r="CH86" s="27"/>
      <c r="CI86" s="27"/>
      <c r="CJ86" s="27"/>
      <c r="CK86" s="27"/>
      <c r="CL86" s="27"/>
      <c r="CM86" s="27"/>
      <c r="CN86" s="3"/>
      <c r="CO86" s="3"/>
      <c r="CP86" s="3"/>
      <c r="CQ86" s="3"/>
      <c r="CR86" s="3"/>
      <c r="CS86" s="3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</row>
    <row r="87" spans="2:153" ht="6" customHeight="1">
      <c r="B87" s="179" t="s">
        <v>21</v>
      </c>
      <c r="C87" s="180"/>
      <c r="D87" s="181"/>
      <c r="E87" s="179" t="s">
        <v>32</v>
      </c>
      <c r="F87" s="180"/>
      <c r="G87" s="181"/>
      <c r="H87" s="237"/>
      <c r="I87" s="238"/>
      <c r="J87" s="243"/>
      <c r="K87" s="237"/>
      <c r="L87" s="238"/>
      <c r="M87" s="243"/>
      <c r="N87" s="237"/>
      <c r="O87" s="238"/>
      <c r="P87" s="239"/>
      <c r="Q87" s="155" t="str">
        <f>IF(E2=7,G5,IF(E2=6,G3,IF(E2=5,"",IF(E2=4,"",IF(E2=3,"","")))))</f>
        <v>Guillem Sans</v>
      </c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7"/>
      <c r="AI87" s="209" t="s">
        <v>255</v>
      </c>
      <c r="AJ87" s="210"/>
      <c r="AK87" s="210"/>
      <c r="AL87" s="210"/>
      <c r="AM87" s="210"/>
      <c r="AN87" s="210" t="s">
        <v>238</v>
      </c>
      <c r="AO87" s="210"/>
      <c r="AP87" s="210"/>
      <c r="AQ87" s="210"/>
      <c r="AR87" s="210"/>
      <c r="AS87" s="210" t="s">
        <v>251</v>
      </c>
      <c r="AT87" s="210"/>
      <c r="AU87" s="210"/>
      <c r="AV87" s="210"/>
      <c r="AW87" s="210"/>
      <c r="AX87" s="210" t="s">
        <v>248</v>
      </c>
      <c r="AY87" s="210"/>
      <c r="AZ87" s="210"/>
      <c r="BA87" s="210"/>
      <c r="BB87" s="210"/>
      <c r="BC87" s="210" t="s">
        <v>2</v>
      </c>
      <c r="BD87" s="210"/>
      <c r="BE87" s="210"/>
      <c r="BF87" s="210"/>
      <c r="BG87" s="210"/>
      <c r="BH87" s="213" t="str">
        <f>IF(CC87=""," ",IF(LEFT(CC87,1)="3",Q87,Q89))</f>
        <v>Guillem Sans</v>
      </c>
      <c r="BI87" s="214"/>
      <c r="BJ87" s="214"/>
      <c r="BK87" s="214"/>
      <c r="BL87" s="214"/>
      <c r="BM87" s="214"/>
      <c r="BN87" s="214"/>
      <c r="BO87" s="214"/>
      <c r="BP87" s="214"/>
      <c r="BQ87" s="214"/>
      <c r="BR87" s="214"/>
      <c r="BS87" s="214"/>
      <c r="BT87" s="214"/>
      <c r="BU87" s="214"/>
      <c r="BV87" s="214"/>
      <c r="BW87" s="215"/>
      <c r="BX87" s="291" t="s">
        <v>247</v>
      </c>
      <c r="BY87" s="217"/>
      <c r="BZ87" s="217"/>
      <c r="CA87" s="217"/>
      <c r="CB87" s="218"/>
      <c r="CC87" s="188" t="s">
        <v>67</v>
      </c>
      <c r="CD87" s="189"/>
      <c r="CF87" s="3"/>
      <c r="CG87" s="21">
        <f>IF(BH87=G25,1,0)</f>
        <v>0</v>
      </c>
      <c r="CH87" s="21">
        <f>IF(BH87=G28,1,0)</f>
        <v>0</v>
      </c>
      <c r="CI87" s="21">
        <f>IF(BH87=G31,1,0)</f>
        <v>1</v>
      </c>
      <c r="CJ87" s="21">
        <f>IF(BH87=AS25,1,0)</f>
        <v>0</v>
      </c>
      <c r="CK87" s="21">
        <f>IF(BH87=AS28,1,0)</f>
        <v>0</v>
      </c>
      <c r="CL87" s="21">
        <f>IF(BH87=AS31,1,0)</f>
        <v>0</v>
      </c>
      <c r="CM87" s="21">
        <f>IF(BH87=AS34,1,0)</f>
        <v>0</v>
      </c>
      <c r="CN87" s="3"/>
      <c r="CO87" s="3"/>
      <c r="CP87" s="3"/>
      <c r="CQ87" s="3"/>
      <c r="CR87" s="3"/>
      <c r="CS87" s="3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</row>
    <row r="88" spans="2:153" ht="6" customHeight="1">
      <c r="B88" s="179"/>
      <c r="C88" s="180"/>
      <c r="D88" s="181"/>
      <c r="E88" s="179"/>
      <c r="F88" s="180"/>
      <c r="G88" s="181"/>
      <c r="H88" s="231"/>
      <c r="I88" s="232"/>
      <c r="J88" s="241"/>
      <c r="K88" s="231"/>
      <c r="L88" s="232"/>
      <c r="M88" s="241"/>
      <c r="N88" s="231"/>
      <c r="O88" s="232"/>
      <c r="P88" s="233"/>
      <c r="Q88" s="155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7"/>
      <c r="AI88" s="205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70"/>
      <c r="BI88" s="171"/>
      <c r="BJ88" s="171"/>
      <c r="BK88" s="171"/>
      <c r="BL88" s="171"/>
      <c r="BM88" s="171"/>
      <c r="BN88" s="171"/>
      <c r="BO88" s="171"/>
      <c r="BP88" s="171"/>
      <c r="BQ88" s="171"/>
      <c r="BR88" s="171"/>
      <c r="BS88" s="171"/>
      <c r="BT88" s="171"/>
      <c r="BU88" s="171"/>
      <c r="BV88" s="171"/>
      <c r="BW88" s="172"/>
      <c r="BX88" s="185"/>
      <c r="BY88" s="186"/>
      <c r="BZ88" s="186"/>
      <c r="CA88" s="186"/>
      <c r="CB88" s="187"/>
      <c r="CC88" s="188"/>
      <c r="CD88" s="189"/>
      <c r="CF88" s="3"/>
      <c r="CG88" s="24">
        <f>IF(CG89=G25,1,0)</f>
        <v>0</v>
      </c>
      <c r="CH88" s="24">
        <f>IF(CG89=G28,1,0)</f>
        <v>0</v>
      </c>
      <c r="CI88" s="24">
        <f>IF(CG89=G31,1,0)</f>
        <v>0</v>
      </c>
      <c r="CJ88" s="24">
        <f>IF(CG89=AS25,1,0)</f>
        <v>0</v>
      </c>
      <c r="CK88" s="24">
        <f>IF(CG89=AS28,1,0)</f>
        <v>1</v>
      </c>
      <c r="CL88" s="24">
        <f>IF(CG89=AS31,1,0)</f>
        <v>0</v>
      </c>
      <c r="CM88" s="24">
        <f>IF(CG89=AS34,1,0)</f>
        <v>0</v>
      </c>
      <c r="CN88" s="3"/>
      <c r="CO88" s="3"/>
      <c r="CP88" s="3"/>
      <c r="CQ88" s="3"/>
      <c r="CR88" s="3"/>
      <c r="CS88" s="3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</row>
    <row r="89" spans="1:153" s="28" customFormat="1" ht="6" customHeight="1">
      <c r="A89" s="190" t="s">
        <v>54</v>
      </c>
      <c r="B89" s="192" t="s">
        <v>46</v>
      </c>
      <c r="C89" s="193"/>
      <c r="D89" s="194"/>
      <c r="E89" s="192" t="s">
        <v>49</v>
      </c>
      <c r="F89" s="193"/>
      <c r="G89" s="194"/>
      <c r="H89" s="231"/>
      <c r="I89" s="232"/>
      <c r="J89" s="241"/>
      <c r="K89" s="231"/>
      <c r="L89" s="232"/>
      <c r="M89" s="241"/>
      <c r="N89" s="231"/>
      <c r="O89" s="232"/>
      <c r="P89" s="233"/>
      <c r="Q89" s="198" t="str">
        <f>IF(E2=7,G7,IF(E2=6,G7,IF(E2=5,"",IF(E2=4,"",IF(E2=3,"","")))))</f>
        <v>Carles Planella</v>
      </c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200"/>
      <c r="AI89" s="205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70"/>
      <c r="BI89" s="171"/>
      <c r="BJ89" s="171"/>
      <c r="BK89" s="171"/>
      <c r="BL89" s="171"/>
      <c r="BM89" s="171"/>
      <c r="BN89" s="171"/>
      <c r="BO89" s="171"/>
      <c r="BP89" s="171"/>
      <c r="BQ89" s="171"/>
      <c r="BR89" s="171"/>
      <c r="BS89" s="171"/>
      <c r="BT89" s="171"/>
      <c r="BU89" s="171"/>
      <c r="BV89" s="171"/>
      <c r="BW89" s="172"/>
      <c r="BX89" s="185"/>
      <c r="BY89" s="186"/>
      <c r="BZ89" s="186"/>
      <c r="CA89" s="186"/>
      <c r="CB89" s="187"/>
      <c r="CC89" s="188"/>
      <c r="CD89" s="189"/>
      <c r="CE89" s="14"/>
      <c r="CF89" s="3"/>
      <c r="CG89" s="25" t="str">
        <f>IF(CC87=""," ",IF(LEFT(CC87,1)="3",Q89,Q87))</f>
        <v>Carles Planella</v>
      </c>
      <c r="CH89" s="26"/>
      <c r="CI89" s="26"/>
      <c r="CJ89" s="26"/>
      <c r="CK89" s="27"/>
      <c r="CL89" s="27"/>
      <c r="CM89" s="27"/>
      <c r="CN89" s="3"/>
      <c r="CO89" s="3"/>
      <c r="CP89" s="3"/>
      <c r="CQ89" s="3"/>
      <c r="CR89" s="3"/>
      <c r="CS89" s="3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</row>
    <row r="90" spans="1:153" ht="6" customHeight="1">
      <c r="A90" s="191"/>
      <c r="B90" s="195"/>
      <c r="C90" s="196"/>
      <c r="D90" s="197"/>
      <c r="E90" s="195"/>
      <c r="F90" s="196"/>
      <c r="G90" s="197"/>
      <c r="H90" s="234"/>
      <c r="I90" s="235"/>
      <c r="J90" s="242"/>
      <c r="K90" s="234"/>
      <c r="L90" s="235"/>
      <c r="M90" s="242"/>
      <c r="N90" s="234"/>
      <c r="O90" s="235"/>
      <c r="P90" s="236"/>
      <c r="Q90" s="201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203"/>
      <c r="AI90" s="211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173"/>
      <c r="BI90" s="174"/>
      <c r="BJ90" s="174"/>
      <c r="BK90" s="174"/>
      <c r="BL90" s="174"/>
      <c r="BM90" s="174"/>
      <c r="BN90" s="174"/>
      <c r="BO90" s="174"/>
      <c r="BP90" s="174"/>
      <c r="BQ90" s="174"/>
      <c r="BR90" s="174"/>
      <c r="BS90" s="174"/>
      <c r="BT90" s="174"/>
      <c r="BU90" s="174"/>
      <c r="BV90" s="174"/>
      <c r="BW90" s="175"/>
      <c r="BX90" s="219"/>
      <c r="BY90" s="220"/>
      <c r="BZ90" s="220"/>
      <c r="CA90" s="220"/>
      <c r="CB90" s="221"/>
      <c r="CC90" s="188"/>
      <c r="CD90" s="189"/>
      <c r="CF90" s="3"/>
      <c r="CG90" s="27"/>
      <c r="CH90" s="27"/>
      <c r="CI90" s="27"/>
      <c r="CJ90" s="27"/>
      <c r="CK90" s="27"/>
      <c r="CL90" s="27"/>
      <c r="CM90" s="27"/>
      <c r="CN90" s="3"/>
      <c r="CO90" s="3"/>
      <c r="CP90" s="3"/>
      <c r="CQ90" s="3"/>
      <c r="CR90" s="3"/>
      <c r="CS90" s="3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</row>
    <row r="91" spans="2:153" ht="6" customHeight="1">
      <c r="B91" s="179" t="s">
        <v>89</v>
      </c>
      <c r="C91" s="180"/>
      <c r="D91" s="181"/>
      <c r="E91" s="179" t="s">
        <v>35</v>
      </c>
      <c r="F91" s="180"/>
      <c r="G91" s="181"/>
      <c r="H91" s="237"/>
      <c r="I91" s="238"/>
      <c r="J91" s="243"/>
      <c r="K91" s="237"/>
      <c r="L91" s="238"/>
      <c r="M91" s="243"/>
      <c r="N91" s="237"/>
      <c r="O91" s="238"/>
      <c r="P91" s="239"/>
      <c r="Q91" s="155" t="str">
        <f>IF(E2=7,G6,IF(E2=6,G5,IF(E2=5,"",IF(E2=4,"",IF(E2=3,"","")))))</f>
        <v>Pol Calderó</v>
      </c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7"/>
      <c r="AI91" s="209" t="s">
        <v>239</v>
      </c>
      <c r="AJ91" s="210"/>
      <c r="AK91" s="210"/>
      <c r="AL91" s="210"/>
      <c r="AM91" s="210"/>
      <c r="AN91" s="210" t="s">
        <v>265</v>
      </c>
      <c r="AO91" s="210"/>
      <c r="AP91" s="210"/>
      <c r="AQ91" s="210"/>
      <c r="AR91" s="210"/>
      <c r="AS91" s="210" t="s">
        <v>262</v>
      </c>
      <c r="AT91" s="210"/>
      <c r="AU91" s="210"/>
      <c r="AV91" s="210"/>
      <c r="AW91" s="210"/>
      <c r="AX91" s="210" t="s">
        <v>255</v>
      </c>
      <c r="AY91" s="210"/>
      <c r="AZ91" s="210"/>
      <c r="BA91" s="210"/>
      <c r="BB91" s="210"/>
      <c r="BC91" s="210" t="s">
        <v>2</v>
      </c>
      <c r="BD91" s="210"/>
      <c r="BE91" s="210"/>
      <c r="BF91" s="210"/>
      <c r="BG91" s="210"/>
      <c r="BH91" s="213" t="str">
        <f>IF(CC91=""," ",IF(LEFT(CC91,1)="3",Q91,Q93))</f>
        <v>Pol Calderó</v>
      </c>
      <c r="BI91" s="214"/>
      <c r="BJ91" s="214"/>
      <c r="BK91" s="214"/>
      <c r="BL91" s="214"/>
      <c r="BM91" s="214"/>
      <c r="BN91" s="214"/>
      <c r="BO91" s="214"/>
      <c r="BP91" s="214"/>
      <c r="BQ91" s="214"/>
      <c r="BR91" s="214"/>
      <c r="BS91" s="214"/>
      <c r="BT91" s="214"/>
      <c r="BU91" s="214"/>
      <c r="BV91" s="214"/>
      <c r="BW91" s="215"/>
      <c r="BX91" s="290" t="s">
        <v>247</v>
      </c>
      <c r="BY91" s="217"/>
      <c r="BZ91" s="217"/>
      <c r="CA91" s="217"/>
      <c r="CB91" s="218"/>
      <c r="CC91" s="188" t="s">
        <v>67</v>
      </c>
      <c r="CD91" s="189"/>
      <c r="CF91" s="3"/>
      <c r="CG91" s="21">
        <f>IF(BH91=G25,1,0)</f>
        <v>0</v>
      </c>
      <c r="CH91" s="21">
        <f>IF(BH91=G28,1,0)</f>
        <v>0</v>
      </c>
      <c r="CI91" s="21">
        <f>IF(BH91=G31,1,0)</f>
        <v>0</v>
      </c>
      <c r="CJ91" s="21">
        <f>IF(BH91=AS25,1,0)</f>
        <v>1</v>
      </c>
      <c r="CK91" s="21">
        <f>IF(BH91=AS28,1,0)</f>
        <v>0</v>
      </c>
      <c r="CL91" s="21">
        <f>IF(BH91=AS31,1,0)</f>
        <v>0</v>
      </c>
      <c r="CM91" s="21">
        <f>IF(BH91=AS34,1,0)</f>
        <v>0</v>
      </c>
      <c r="CN91" s="3"/>
      <c r="CO91" s="3"/>
      <c r="CP91" s="3"/>
      <c r="CQ91" s="3"/>
      <c r="CR91" s="3"/>
      <c r="CS91" s="3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</row>
    <row r="92" spans="2:153" ht="6" customHeight="1">
      <c r="B92" s="179"/>
      <c r="C92" s="180"/>
      <c r="D92" s="181"/>
      <c r="E92" s="179"/>
      <c r="F92" s="180"/>
      <c r="G92" s="181"/>
      <c r="H92" s="231"/>
      <c r="I92" s="232"/>
      <c r="J92" s="241"/>
      <c r="K92" s="231"/>
      <c r="L92" s="232"/>
      <c r="M92" s="241"/>
      <c r="N92" s="231"/>
      <c r="O92" s="232"/>
      <c r="P92" s="233"/>
      <c r="Q92" s="155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7"/>
      <c r="AI92" s="205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70"/>
      <c r="BI92" s="171"/>
      <c r="BJ92" s="171"/>
      <c r="BK92" s="171"/>
      <c r="BL92" s="171"/>
      <c r="BM92" s="171"/>
      <c r="BN92" s="171"/>
      <c r="BO92" s="171"/>
      <c r="BP92" s="171"/>
      <c r="BQ92" s="171"/>
      <c r="BR92" s="171"/>
      <c r="BS92" s="171"/>
      <c r="BT92" s="171"/>
      <c r="BU92" s="171"/>
      <c r="BV92" s="171"/>
      <c r="BW92" s="172"/>
      <c r="BX92" s="185"/>
      <c r="BY92" s="186"/>
      <c r="BZ92" s="186"/>
      <c r="CA92" s="186"/>
      <c r="CB92" s="187"/>
      <c r="CC92" s="188"/>
      <c r="CD92" s="189"/>
      <c r="CF92" s="3"/>
      <c r="CG92" s="24">
        <f>IF(CG93=G25,1,0)</f>
        <v>1</v>
      </c>
      <c r="CH92" s="24">
        <f>IF(CG93=G28,1,0)</f>
        <v>0</v>
      </c>
      <c r="CI92" s="24">
        <f>IF(CG93=G31,1,0)</f>
        <v>0</v>
      </c>
      <c r="CJ92" s="24">
        <f>IF(CG93=AS25,1,0)</f>
        <v>0</v>
      </c>
      <c r="CK92" s="24">
        <f>IF(CG93=AS28,1,0)</f>
        <v>0</v>
      </c>
      <c r="CL92" s="24">
        <f>IF(CG93=AS31,1,0)</f>
        <v>0</v>
      </c>
      <c r="CM92" s="24">
        <f>IF(CG93=AS34,1,0)</f>
        <v>0</v>
      </c>
      <c r="CN92" s="3"/>
      <c r="CO92" s="3"/>
      <c r="CP92" s="3"/>
      <c r="CQ92" s="3"/>
      <c r="CR92" s="3"/>
      <c r="CS92" s="3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</row>
    <row r="93" spans="1:153" ht="6" customHeight="1">
      <c r="A93" s="190" t="s">
        <v>54</v>
      </c>
      <c r="B93" s="192" t="s">
        <v>95</v>
      </c>
      <c r="C93" s="193"/>
      <c r="D93" s="194"/>
      <c r="E93" s="192" t="s">
        <v>48</v>
      </c>
      <c r="F93" s="193"/>
      <c r="G93" s="194"/>
      <c r="H93" s="231"/>
      <c r="I93" s="232"/>
      <c r="J93" s="241"/>
      <c r="K93" s="231"/>
      <c r="L93" s="232"/>
      <c r="M93" s="241"/>
      <c r="N93" s="231"/>
      <c r="O93" s="232"/>
      <c r="P93" s="233"/>
      <c r="Q93" s="198" t="str">
        <f>IF(E2=7,G3,IF(E2=6,G8,IF(E2=5,"",IF(E2=4,"",IF(E2=3,"","")))))</f>
        <v>Ivan Fernández</v>
      </c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200"/>
      <c r="AI93" s="205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70"/>
      <c r="BI93" s="171"/>
      <c r="BJ93" s="171"/>
      <c r="BK93" s="171"/>
      <c r="BL93" s="171"/>
      <c r="BM93" s="171"/>
      <c r="BN93" s="171"/>
      <c r="BO93" s="171"/>
      <c r="BP93" s="171"/>
      <c r="BQ93" s="171"/>
      <c r="BR93" s="171"/>
      <c r="BS93" s="171"/>
      <c r="BT93" s="171"/>
      <c r="BU93" s="171"/>
      <c r="BV93" s="171"/>
      <c r="BW93" s="172"/>
      <c r="BX93" s="185"/>
      <c r="BY93" s="186"/>
      <c r="BZ93" s="186"/>
      <c r="CA93" s="186"/>
      <c r="CB93" s="187"/>
      <c r="CC93" s="188"/>
      <c r="CD93" s="189"/>
      <c r="CF93" s="3"/>
      <c r="CG93" s="25" t="str">
        <f>IF(CC91=""," ",IF(LEFT(CC91,1)="3",Q93,Q91))</f>
        <v>Ivan Fernández</v>
      </c>
      <c r="CH93" s="26"/>
      <c r="CI93" s="26"/>
      <c r="CJ93" s="26"/>
      <c r="CK93" s="27"/>
      <c r="CL93" s="27"/>
      <c r="CM93" s="27"/>
      <c r="CN93" s="3"/>
      <c r="CO93" s="3"/>
      <c r="CP93" s="3"/>
      <c r="CQ93" s="3"/>
      <c r="CR93" s="3"/>
      <c r="CS93" s="3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</row>
    <row r="94" spans="1:153" ht="6" customHeight="1">
      <c r="A94" s="191"/>
      <c r="B94" s="195"/>
      <c r="C94" s="196"/>
      <c r="D94" s="197"/>
      <c r="E94" s="195"/>
      <c r="F94" s="196"/>
      <c r="G94" s="197"/>
      <c r="H94" s="234"/>
      <c r="I94" s="235"/>
      <c r="J94" s="242"/>
      <c r="K94" s="234"/>
      <c r="L94" s="235"/>
      <c r="M94" s="242"/>
      <c r="N94" s="234"/>
      <c r="O94" s="235"/>
      <c r="P94" s="236"/>
      <c r="Q94" s="201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202"/>
      <c r="AF94" s="202"/>
      <c r="AG94" s="202"/>
      <c r="AH94" s="203"/>
      <c r="AI94" s="211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173"/>
      <c r="BI94" s="174"/>
      <c r="BJ94" s="174"/>
      <c r="BK94" s="174"/>
      <c r="BL94" s="174"/>
      <c r="BM94" s="174"/>
      <c r="BN94" s="174"/>
      <c r="BO94" s="174"/>
      <c r="BP94" s="174"/>
      <c r="BQ94" s="174"/>
      <c r="BR94" s="174"/>
      <c r="BS94" s="174"/>
      <c r="BT94" s="174"/>
      <c r="BU94" s="174"/>
      <c r="BV94" s="174"/>
      <c r="BW94" s="175"/>
      <c r="BX94" s="219"/>
      <c r="BY94" s="220"/>
      <c r="BZ94" s="220"/>
      <c r="CA94" s="220"/>
      <c r="CB94" s="221"/>
      <c r="CC94" s="188"/>
      <c r="CD94" s="189"/>
      <c r="CF94" s="3"/>
      <c r="CG94" s="27"/>
      <c r="CH94" s="27"/>
      <c r="CI94" s="27"/>
      <c r="CJ94" s="27"/>
      <c r="CK94" s="27"/>
      <c r="CL94" s="27"/>
      <c r="CM94" s="27"/>
      <c r="CN94" s="3"/>
      <c r="CO94" s="3"/>
      <c r="CP94" s="3"/>
      <c r="CQ94" s="3"/>
      <c r="CR94" s="3"/>
      <c r="CS94" s="3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</row>
    <row r="95" spans="2:153" ht="6" customHeight="1">
      <c r="B95" s="179" t="s">
        <v>90</v>
      </c>
      <c r="C95" s="180"/>
      <c r="D95" s="181"/>
      <c r="E95" s="179" t="s">
        <v>26</v>
      </c>
      <c r="F95" s="180"/>
      <c r="G95" s="181"/>
      <c r="H95" s="237"/>
      <c r="I95" s="238"/>
      <c r="J95" s="243"/>
      <c r="K95" s="237"/>
      <c r="L95" s="238"/>
      <c r="M95" s="243"/>
      <c r="N95" s="237"/>
      <c r="O95" s="238"/>
      <c r="P95" s="239"/>
      <c r="Q95" s="155" t="str">
        <f>IF(E2=7,G4,IF(E2=6,G6,IF(E2=5,"",IF(E2=4,"",IF(E2=3,"","")))))</f>
        <v>Cristian Fernández</v>
      </c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7"/>
      <c r="AI95" s="209" t="s">
        <v>310</v>
      </c>
      <c r="AJ95" s="210"/>
      <c r="AK95" s="210"/>
      <c r="AL95" s="210"/>
      <c r="AM95" s="210"/>
      <c r="AN95" s="210" t="s">
        <v>252</v>
      </c>
      <c r="AO95" s="210"/>
      <c r="AP95" s="210"/>
      <c r="AQ95" s="210"/>
      <c r="AR95" s="210"/>
      <c r="AS95" s="210" t="s">
        <v>244</v>
      </c>
      <c r="AT95" s="210"/>
      <c r="AU95" s="210"/>
      <c r="AV95" s="210"/>
      <c r="AW95" s="210"/>
      <c r="AX95" s="210" t="s">
        <v>2</v>
      </c>
      <c r="AY95" s="210"/>
      <c r="AZ95" s="210"/>
      <c r="BA95" s="210"/>
      <c r="BB95" s="210"/>
      <c r="BC95" s="210" t="s">
        <v>2</v>
      </c>
      <c r="BD95" s="210"/>
      <c r="BE95" s="210"/>
      <c r="BF95" s="210"/>
      <c r="BG95" s="210"/>
      <c r="BH95" s="213" t="str">
        <f>IF(CC95=""," ",IF(LEFT(CC95,1)="3",Q95,Q97))</f>
        <v>Cristian Fernández</v>
      </c>
      <c r="BI95" s="214"/>
      <c r="BJ95" s="214"/>
      <c r="BK95" s="214"/>
      <c r="BL95" s="214"/>
      <c r="BM95" s="214"/>
      <c r="BN95" s="214"/>
      <c r="BO95" s="214"/>
      <c r="BP95" s="214"/>
      <c r="BQ95" s="214"/>
      <c r="BR95" s="214"/>
      <c r="BS95" s="214"/>
      <c r="BT95" s="214"/>
      <c r="BU95" s="214"/>
      <c r="BV95" s="214"/>
      <c r="BW95" s="215"/>
      <c r="BX95" s="290" t="s">
        <v>259</v>
      </c>
      <c r="BY95" s="217"/>
      <c r="BZ95" s="217"/>
      <c r="CA95" s="217"/>
      <c r="CB95" s="218"/>
      <c r="CC95" s="188" t="s">
        <v>65</v>
      </c>
      <c r="CD95" s="189"/>
      <c r="CF95" s="3"/>
      <c r="CG95" s="21">
        <f>IF(BH95=G25,1,0)</f>
        <v>0</v>
      </c>
      <c r="CH95" s="21">
        <f>IF(BH95=G28,1,0)</f>
        <v>1</v>
      </c>
      <c r="CI95" s="21">
        <f>IF(BH95=G31,1,0)</f>
        <v>0</v>
      </c>
      <c r="CJ95" s="21">
        <f>IF(BH95=AS25,1,0)</f>
        <v>0</v>
      </c>
      <c r="CK95" s="21">
        <f>IF(BH95=AS28,1,0)</f>
        <v>0</v>
      </c>
      <c r="CL95" s="21">
        <f>IF(BH95=AS31,1,0)</f>
        <v>0</v>
      </c>
      <c r="CM95" s="21">
        <f>IF(BH95=AS34,1,0)</f>
        <v>0</v>
      </c>
      <c r="CN95" s="3"/>
      <c r="CO95" s="3"/>
      <c r="CP95" s="3"/>
      <c r="CQ95" s="3"/>
      <c r="CR95" s="3"/>
      <c r="CS95" s="3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</row>
    <row r="96" spans="2:153" ht="6" customHeight="1">
      <c r="B96" s="179"/>
      <c r="C96" s="180"/>
      <c r="D96" s="181"/>
      <c r="E96" s="179"/>
      <c r="F96" s="180"/>
      <c r="G96" s="181"/>
      <c r="H96" s="231"/>
      <c r="I96" s="232"/>
      <c r="J96" s="241"/>
      <c r="K96" s="231"/>
      <c r="L96" s="232"/>
      <c r="M96" s="241"/>
      <c r="N96" s="231"/>
      <c r="O96" s="232"/>
      <c r="P96" s="233"/>
      <c r="Q96" s="155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7"/>
      <c r="AI96" s="205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70"/>
      <c r="BI96" s="171"/>
      <c r="BJ96" s="171"/>
      <c r="BK96" s="171"/>
      <c r="BL96" s="171"/>
      <c r="BM96" s="171"/>
      <c r="BN96" s="171"/>
      <c r="BO96" s="171"/>
      <c r="BP96" s="171"/>
      <c r="BQ96" s="171"/>
      <c r="BR96" s="171"/>
      <c r="BS96" s="171"/>
      <c r="BT96" s="171"/>
      <c r="BU96" s="171"/>
      <c r="BV96" s="171"/>
      <c r="BW96" s="172"/>
      <c r="BX96" s="185"/>
      <c r="BY96" s="186"/>
      <c r="BZ96" s="186"/>
      <c r="CA96" s="186"/>
      <c r="CB96" s="187"/>
      <c r="CC96" s="188"/>
      <c r="CD96" s="189"/>
      <c r="CF96" s="3"/>
      <c r="CG96" s="24">
        <f>IF(CG97=G25,1,0)</f>
        <v>0</v>
      </c>
      <c r="CH96" s="24">
        <f>IF(CG97=G28,1,0)</f>
        <v>0</v>
      </c>
      <c r="CI96" s="24">
        <f>IF(CG97=G31,1,0)</f>
        <v>0</v>
      </c>
      <c r="CJ96" s="24">
        <f>IF(CG97=AS25,1,0)</f>
        <v>0</v>
      </c>
      <c r="CK96" s="24">
        <f>IF(CG97=AS28,1,0)</f>
        <v>0</v>
      </c>
      <c r="CL96" s="24">
        <f>IF(CG97=AS31,1,0)</f>
        <v>0</v>
      </c>
      <c r="CM96" s="24">
        <f>IF(CG97=AS34,1,0)</f>
        <v>1</v>
      </c>
      <c r="CN96" s="3"/>
      <c r="CO96" s="3"/>
      <c r="CP96" s="3"/>
      <c r="CQ96" s="3"/>
      <c r="CR96" s="3"/>
      <c r="CS96" s="3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</row>
    <row r="97" spans="1:153" ht="6" customHeight="1">
      <c r="A97" s="190" t="s">
        <v>54</v>
      </c>
      <c r="B97" s="192" t="s">
        <v>48</v>
      </c>
      <c r="C97" s="193"/>
      <c r="D97" s="194"/>
      <c r="E97" s="192" t="s">
        <v>51</v>
      </c>
      <c r="F97" s="193"/>
      <c r="G97" s="194"/>
      <c r="H97" s="231"/>
      <c r="I97" s="232"/>
      <c r="J97" s="241"/>
      <c r="K97" s="231"/>
      <c r="L97" s="232"/>
      <c r="M97" s="241"/>
      <c r="N97" s="231"/>
      <c r="O97" s="232"/>
      <c r="P97" s="233"/>
      <c r="Q97" s="198" t="str">
        <f>IF(E2=7,G9,IF(E2=6,G7,IF(E2=5,"",IF(E2=4,"",IF(E2=3,"","")))))</f>
        <v>Victor Cayuela</v>
      </c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200"/>
      <c r="AI97" s="205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70"/>
      <c r="BI97" s="171"/>
      <c r="BJ97" s="171"/>
      <c r="BK97" s="171"/>
      <c r="BL97" s="171"/>
      <c r="BM97" s="171"/>
      <c r="BN97" s="171"/>
      <c r="BO97" s="171"/>
      <c r="BP97" s="171"/>
      <c r="BQ97" s="171"/>
      <c r="BR97" s="171"/>
      <c r="BS97" s="171"/>
      <c r="BT97" s="171"/>
      <c r="BU97" s="171"/>
      <c r="BV97" s="171"/>
      <c r="BW97" s="172"/>
      <c r="BX97" s="185"/>
      <c r="BY97" s="186"/>
      <c r="BZ97" s="186"/>
      <c r="CA97" s="186"/>
      <c r="CB97" s="187"/>
      <c r="CC97" s="188"/>
      <c r="CD97" s="189"/>
      <c r="CF97" s="3"/>
      <c r="CG97" s="25" t="str">
        <f>IF(CC95=""," ",IF(LEFT(CC95,1)="3",Q97,Q95))</f>
        <v>Victor Cayuela</v>
      </c>
      <c r="CH97" s="26"/>
      <c r="CI97" s="26"/>
      <c r="CJ97" s="26"/>
      <c r="CK97" s="27"/>
      <c r="CL97" s="27"/>
      <c r="CM97" s="27"/>
      <c r="CN97" s="3"/>
      <c r="CO97" s="3"/>
      <c r="CP97" s="3"/>
      <c r="CQ97" s="3"/>
      <c r="CR97" s="3"/>
      <c r="CS97" s="3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</row>
    <row r="98" spans="1:153" ht="6" customHeight="1">
      <c r="A98" s="191"/>
      <c r="B98" s="195"/>
      <c r="C98" s="196"/>
      <c r="D98" s="197"/>
      <c r="E98" s="195"/>
      <c r="F98" s="196"/>
      <c r="G98" s="197"/>
      <c r="H98" s="234"/>
      <c r="I98" s="235"/>
      <c r="J98" s="242"/>
      <c r="K98" s="234"/>
      <c r="L98" s="235"/>
      <c r="M98" s="242"/>
      <c r="N98" s="234"/>
      <c r="O98" s="235"/>
      <c r="P98" s="236"/>
      <c r="Q98" s="201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2"/>
      <c r="AH98" s="203"/>
      <c r="AI98" s="205"/>
      <c r="AJ98" s="166"/>
      <c r="AK98" s="166"/>
      <c r="AL98" s="166"/>
      <c r="AM98" s="166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173"/>
      <c r="BI98" s="174"/>
      <c r="BJ98" s="174"/>
      <c r="BK98" s="174"/>
      <c r="BL98" s="174"/>
      <c r="BM98" s="174"/>
      <c r="BN98" s="174"/>
      <c r="BO98" s="174"/>
      <c r="BP98" s="174"/>
      <c r="BQ98" s="174"/>
      <c r="BR98" s="174"/>
      <c r="BS98" s="174"/>
      <c r="BT98" s="174"/>
      <c r="BU98" s="174"/>
      <c r="BV98" s="174"/>
      <c r="BW98" s="175"/>
      <c r="BX98" s="219"/>
      <c r="BY98" s="220"/>
      <c r="BZ98" s="220"/>
      <c r="CA98" s="220"/>
      <c r="CB98" s="221"/>
      <c r="CC98" s="188"/>
      <c r="CD98" s="189"/>
      <c r="CF98" s="3"/>
      <c r="CG98" s="27"/>
      <c r="CH98" s="27"/>
      <c r="CI98" s="27"/>
      <c r="CJ98" s="27"/>
      <c r="CK98" s="27"/>
      <c r="CL98" s="27"/>
      <c r="CM98" s="27"/>
      <c r="CN98" s="3"/>
      <c r="CO98" s="3"/>
      <c r="CP98" s="3"/>
      <c r="CQ98" s="3"/>
      <c r="CR98" s="3"/>
      <c r="CS98" s="3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</row>
    <row r="99" spans="2:153" ht="6" customHeight="1">
      <c r="B99" s="179" t="s">
        <v>91</v>
      </c>
      <c r="C99" s="180"/>
      <c r="D99" s="181"/>
      <c r="E99" s="179" t="s">
        <v>28</v>
      </c>
      <c r="F99" s="180"/>
      <c r="G99" s="181"/>
      <c r="H99" s="237"/>
      <c r="I99" s="238"/>
      <c r="J99" s="243"/>
      <c r="K99" s="237"/>
      <c r="L99" s="238"/>
      <c r="M99" s="243"/>
      <c r="N99" s="237"/>
      <c r="O99" s="238"/>
      <c r="P99" s="239"/>
      <c r="Q99" s="155" t="str">
        <f>IF(E2=7,G8,IF(E2=6,G3,IF(E2=5,"",IF(E2=4,"",IF(E2=3,"","")))))</f>
        <v>Aleix Bordell </v>
      </c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7"/>
      <c r="AI99" s="209" t="s">
        <v>266</v>
      </c>
      <c r="AJ99" s="210"/>
      <c r="AK99" s="210"/>
      <c r="AL99" s="210"/>
      <c r="AM99" s="210"/>
      <c r="AN99" s="166" t="s">
        <v>260</v>
      </c>
      <c r="AO99" s="166"/>
      <c r="AP99" s="166"/>
      <c r="AQ99" s="166"/>
      <c r="AR99" s="166"/>
      <c r="AS99" s="166" t="s">
        <v>242</v>
      </c>
      <c r="AT99" s="166"/>
      <c r="AU99" s="166"/>
      <c r="AV99" s="166"/>
      <c r="AW99" s="166"/>
      <c r="AX99" s="166" t="s">
        <v>2</v>
      </c>
      <c r="AY99" s="166"/>
      <c r="AZ99" s="166"/>
      <c r="BA99" s="166"/>
      <c r="BB99" s="166"/>
      <c r="BC99" s="166" t="s">
        <v>2</v>
      </c>
      <c r="BD99" s="166"/>
      <c r="BE99" s="166"/>
      <c r="BF99" s="166"/>
      <c r="BG99" s="166"/>
      <c r="BH99" s="170" t="str">
        <f>IF(CC99=""," ",IF(LEFT(CC99,1)="3",Q99,Q101))</f>
        <v>Guillem Sans</v>
      </c>
      <c r="BI99" s="171"/>
      <c r="BJ99" s="171"/>
      <c r="BK99" s="171"/>
      <c r="BL99" s="171"/>
      <c r="BM99" s="171"/>
      <c r="BN99" s="171"/>
      <c r="BO99" s="171"/>
      <c r="BP99" s="171"/>
      <c r="BQ99" s="171"/>
      <c r="BR99" s="171"/>
      <c r="BS99" s="171"/>
      <c r="BT99" s="171"/>
      <c r="BU99" s="171"/>
      <c r="BV99" s="171"/>
      <c r="BW99" s="172"/>
      <c r="BX99" s="292" t="s">
        <v>249</v>
      </c>
      <c r="BY99" s="186"/>
      <c r="BZ99" s="186"/>
      <c r="CA99" s="186"/>
      <c r="CB99" s="187"/>
      <c r="CC99" s="188" t="s">
        <v>74</v>
      </c>
      <c r="CD99" s="189"/>
      <c r="CF99" s="3"/>
      <c r="CG99" s="21">
        <f>IF(BH99=G25,1,0)</f>
        <v>0</v>
      </c>
      <c r="CH99" s="21">
        <f>IF(BH99=G28,1,0)</f>
        <v>0</v>
      </c>
      <c r="CI99" s="21">
        <f>IF(BH99=G31,1,0)</f>
        <v>1</v>
      </c>
      <c r="CJ99" s="21">
        <f>IF(BH99=AS25,1,0)</f>
        <v>0</v>
      </c>
      <c r="CK99" s="21">
        <f>IF(BH99=AS28,1,0)</f>
        <v>0</v>
      </c>
      <c r="CL99" s="21">
        <f>IF(BH99=AS31,1,0)</f>
        <v>0</v>
      </c>
      <c r="CM99" s="21">
        <f>IF(BH99=AS34,1,0)</f>
        <v>0</v>
      </c>
      <c r="CN99" s="3"/>
      <c r="CO99" s="3"/>
      <c r="CP99" s="3"/>
      <c r="CQ99" s="3"/>
      <c r="CR99" s="3"/>
      <c r="CS99" s="3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</row>
    <row r="100" spans="2:153" ht="6" customHeight="1">
      <c r="B100" s="179"/>
      <c r="C100" s="180"/>
      <c r="D100" s="181"/>
      <c r="E100" s="179"/>
      <c r="F100" s="180"/>
      <c r="G100" s="181"/>
      <c r="H100" s="231"/>
      <c r="I100" s="232"/>
      <c r="J100" s="241"/>
      <c r="K100" s="231"/>
      <c r="L100" s="232"/>
      <c r="M100" s="241"/>
      <c r="N100" s="231"/>
      <c r="O100" s="232"/>
      <c r="P100" s="233"/>
      <c r="Q100" s="155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7"/>
      <c r="AI100" s="205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70"/>
      <c r="BI100" s="171"/>
      <c r="BJ100" s="171"/>
      <c r="BK100" s="171"/>
      <c r="BL100" s="171"/>
      <c r="BM100" s="171"/>
      <c r="BN100" s="171"/>
      <c r="BO100" s="171"/>
      <c r="BP100" s="171"/>
      <c r="BQ100" s="171"/>
      <c r="BR100" s="171"/>
      <c r="BS100" s="171"/>
      <c r="BT100" s="171"/>
      <c r="BU100" s="171"/>
      <c r="BV100" s="171"/>
      <c r="BW100" s="172"/>
      <c r="BX100" s="185"/>
      <c r="BY100" s="186"/>
      <c r="BZ100" s="186"/>
      <c r="CA100" s="186"/>
      <c r="CB100" s="187"/>
      <c r="CC100" s="188"/>
      <c r="CD100" s="189"/>
      <c r="CF100" s="3"/>
      <c r="CG100" s="24">
        <f>IF(CG101=G25,1,0)</f>
        <v>0</v>
      </c>
      <c r="CH100" s="24">
        <f>IF(CG101=G28,1,0)</f>
        <v>0</v>
      </c>
      <c r="CI100" s="24">
        <f>IF(CG101=G31,1,0)</f>
        <v>0</v>
      </c>
      <c r="CJ100" s="24">
        <f>IF(CG101=AS25,1,0)</f>
        <v>0</v>
      </c>
      <c r="CK100" s="24">
        <f>IF(CG101=AS28,1,0)</f>
        <v>0</v>
      </c>
      <c r="CL100" s="24">
        <f>IF(CG101=AS31,1,0)</f>
        <v>1</v>
      </c>
      <c r="CM100" s="24">
        <f>IF(CG101=AS34,1,0)</f>
        <v>0</v>
      </c>
      <c r="CN100" s="3"/>
      <c r="CO100" s="3"/>
      <c r="CP100" s="3"/>
      <c r="CQ100" s="3"/>
      <c r="CR100" s="3"/>
      <c r="CS100" s="3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</row>
    <row r="101" spans="1:153" ht="6" customHeight="1">
      <c r="A101" s="190" t="s">
        <v>54</v>
      </c>
      <c r="B101" s="192" t="s">
        <v>47</v>
      </c>
      <c r="C101" s="193"/>
      <c r="D101" s="194"/>
      <c r="E101" s="192" t="s">
        <v>46</v>
      </c>
      <c r="F101" s="193"/>
      <c r="G101" s="194"/>
      <c r="H101" s="231"/>
      <c r="I101" s="232"/>
      <c r="J101" s="241"/>
      <c r="K101" s="231"/>
      <c r="L101" s="232"/>
      <c r="M101" s="241"/>
      <c r="N101" s="231"/>
      <c r="O101" s="232"/>
      <c r="P101" s="233"/>
      <c r="Q101" s="198" t="str">
        <f>IF(E2=7,G5,IF(E2=6,G4,IF(E2=5,"",IF(E2=4,"",IF(E2=3,"","")))))</f>
        <v>Guillem Sans</v>
      </c>
      <c r="R101" s="256"/>
      <c r="S101" s="256"/>
      <c r="T101" s="256"/>
      <c r="U101" s="256"/>
      <c r="V101" s="256"/>
      <c r="W101" s="256"/>
      <c r="X101" s="256"/>
      <c r="Y101" s="256"/>
      <c r="Z101" s="256"/>
      <c r="AA101" s="256"/>
      <c r="AB101" s="256"/>
      <c r="AC101" s="256"/>
      <c r="AD101" s="256"/>
      <c r="AE101" s="256"/>
      <c r="AF101" s="256"/>
      <c r="AG101" s="256"/>
      <c r="AH101" s="257"/>
      <c r="AI101" s="205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70"/>
      <c r="BI101" s="171"/>
      <c r="BJ101" s="171"/>
      <c r="BK101" s="171"/>
      <c r="BL101" s="171"/>
      <c r="BM101" s="171"/>
      <c r="BN101" s="171"/>
      <c r="BO101" s="171"/>
      <c r="BP101" s="171"/>
      <c r="BQ101" s="171"/>
      <c r="BR101" s="171"/>
      <c r="BS101" s="171"/>
      <c r="BT101" s="171"/>
      <c r="BU101" s="171"/>
      <c r="BV101" s="171"/>
      <c r="BW101" s="172"/>
      <c r="BX101" s="185"/>
      <c r="BY101" s="186"/>
      <c r="BZ101" s="186"/>
      <c r="CA101" s="186"/>
      <c r="CB101" s="187"/>
      <c r="CC101" s="188"/>
      <c r="CD101" s="189"/>
      <c r="CF101" s="3"/>
      <c r="CG101" s="25" t="str">
        <f>IF(CC99=""," ",IF(LEFT(CC99,1)="3",Q101,Q99))</f>
        <v>Aleix Bordell </v>
      </c>
      <c r="CH101" s="26"/>
      <c r="CI101" s="26"/>
      <c r="CJ101" s="26"/>
      <c r="CK101" s="27"/>
      <c r="CL101" s="27"/>
      <c r="CM101" s="27"/>
      <c r="CN101" s="3"/>
      <c r="CO101" s="3"/>
      <c r="CP101" s="3"/>
      <c r="CQ101" s="3"/>
      <c r="CR101" s="3"/>
      <c r="CS101" s="3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</row>
    <row r="102" spans="1:153" ht="6" customHeight="1">
      <c r="A102" s="191"/>
      <c r="B102" s="222"/>
      <c r="C102" s="223"/>
      <c r="D102" s="224"/>
      <c r="E102" s="222"/>
      <c r="F102" s="223"/>
      <c r="G102" s="224"/>
      <c r="H102" s="249"/>
      <c r="I102" s="250"/>
      <c r="J102" s="251"/>
      <c r="K102" s="249"/>
      <c r="L102" s="250"/>
      <c r="M102" s="251"/>
      <c r="N102" s="249"/>
      <c r="O102" s="250"/>
      <c r="P102" s="252"/>
      <c r="Q102" s="258"/>
      <c r="R102" s="259"/>
      <c r="S102" s="259"/>
      <c r="T102" s="259"/>
      <c r="U102" s="259"/>
      <c r="V102" s="259"/>
      <c r="W102" s="259"/>
      <c r="X102" s="259"/>
      <c r="Y102" s="259"/>
      <c r="Z102" s="259"/>
      <c r="AA102" s="259"/>
      <c r="AB102" s="259"/>
      <c r="AC102" s="259"/>
      <c r="AD102" s="259"/>
      <c r="AE102" s="259"/>
      <c r="AF102" s="259"/>
      <c r="AG102" s="259"/>
      <c r="AH102" s="260"/>
      <c r="AI102" s="261"/>
      <c r="AJ102" s="245"/>
      <c r="AK102" s="245"/>
      <c r="AL102" s="245"/>
      <c r="AM102" s="245"/>
      <c r="AN102" s="245"/>
      <c r="AO102" s="245"/>
      <c r="AP102" s="245"/>
      <c r="AQ102" s="245"/>
      <c r="AR102" s="245"/>
      <c r="AS102" s="245"/>
      <c r="AT102" s="245"/>
      <c r="AU102" s="245"/>
      <c r="AV102" s="245"/>
      <c r="AW102" s="245"/>
      <c r="AX102" s="245"/>
      <c r="AY102" s="245"/>
      <c r="AZ102" s="245"/>
      <c r="BA102" s="245"/>
      <c r="BB102" s="245"/>
      <c r="BC102" s="245"/>
      <c r="BD102" s="245"/>
      <c r="BE102" s="245"/>
      <c r="BF102" s="245"/>
      <c r="BG102" s="245"/>
      <c r="BH102" s="246"/>
      <c r="BI102" s="247"/>
      <c r="BJ102" s="247"/>
      <c r="BK102" s="247"/>
      <c r="BL102" s="247"/>
      <c r="BM102" s="247"/>
      <c r="BN102" s="247"/>
      <c r="BO102" s="247"/>
      <c r="BP102" s="247"/>
      <c r="BQ102" s="247"/>
      <c r="BR102" s="247"/>
      <c r="BS102" s="247"/>
      <c r="BT102" s="247"/>
      <c r="BU102" s="247"/>
      <c r="BV102" s="247"/>
      <c r="BW102" s="248"/>
      <c r="BX102" s="253"/>
      <c r="BY102" s="254"/>
      <c r="BZ102" s="254"/>
      <c r="CA102" s="254"/>
      <c r="CB102" s="255"/>
      <c r="CC102" s="188"/>
      <c r="CD102" s="189"/>
      <c r="CF102" s="3"/>
      <c r="CG102" s="27"/>
      <c r="CH102" s="27"/>
      <c r="CI102" s="27"/>
      <c r="CJ102" s="27"/>
      <c r="CK102" s="27"/>
      <c r="CL102" s="27"/>
      <c r="CM102" s="27"/>
      <c r="CN102" s="3"/>
      <c r="CO102" s="3"/>
      <c r="CP102" s="3"/>
      <c r="CQ102" s="3"/>
      <c r="CR102" s="3"/>
      <c r="CS102" s="3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</row>
    <row r="103" spans="2:153" ht="6" customHeight="1">
      <c r="B103" s="179" t="s">
        <v>92</v>
      </c>
      <c r="C103" s="180"/>
      <c r="D103" s="181"/>
      <c r="E103" s="237"/>
      <c r="F103" s="238"/>
      <c r="G103" s="243"/>
      <c r="H103" s="237"/>
      <c r="I103" s="238"/>
      <c r="J103" s="243"/>
      <c r="K103" s="237"/>
      <c r="L103" s="238"/>
      <c r="M103" s="243"/>
      <c r="N103" s="237"/>
      <c r="O103" s="238"/>
      <c r="P103" s="239"/>
      <c r="Q103" s="152" t="str">
        <f>IF(E2=7,G7,IF(E2=6,"",IF(E2=5,"",IF(E2=4,"",IF(E2=3,"","")))))</f>
        <v>Carles Planella</v>
      </c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4"/>
      <c r="AI103" s="204" t="s">
        <v>281</v>
      </c>
      <c r="AJ103" s="165"/>
      <c r="AK103" s="165"/>
      <c r="AL103" s="165"/>
      <c r="AM103" s="165"/>
      <c r="AN103" s="165" t="s">
        <v>305</v>
      </c>
      <c r="AO103" s="165"/>
      <c r="AP103" s="165"/>
      <c r="AQ103" s="165"/>
      <c r="AR103" s="165"/>
      <c r="AS103" s="165" t="s">
        <v>291</v>
      </c>
      <c r="AT103" s="165"/>
      <c r="AU103" s="165"/>
      <c r="AV103" s="165"/>
      <c r="AW103" s="165"/>
      <c r="AX103" s="165" t="s">
        <v>2</v>
      </c>
      <c r="AY103" s="165"/>
      <c r="AZ103" s="165"/>
      <c r="BA103" s="165"/>
      <c r="BB103" s="165"/>
      <c r="BC103" s="165" t="s">
        <v>2</v>
      </c>
      <c r="BD103" s="165"/>
      <c r="BE103" s="165"/>
      <c r="BF103" s="165"/>
      <c r="BG103" s="165"/>
      <c r="BH103" s="167" t="str">
        <f>IF(CC103=""," ",IF(LEFT(CC103,1)="3",Q103,Q105))</f>
        <v>Ivan Fernández</v>
      </c>
      <c r="BI103" s="168"/>
      <c r="BJ103" s="168"/>
      <c r="BK103" s="168"/>
      <c r="BL103" s="168"/>
      <c r="BM103" s="168"/>
      <c r="BN103" s="168"/>
      <c r="BO103" s="168"/>
      <c r="BP103" s="168"/>
      <c r="BQ103" s="168"/>
      <c r="BR103" s="168"/>
      <c r="BS103" s="168"/>
      <c r="BT103" s="168"/>
      <c r="BU103" s="168"/>
      <c r="BV103" s="168"/>
      <c r="BW103" s="169"/>
      <c r="BX103" s="289" t="s">
        <v>249</v>
      </c>
      <c r="BY103" s="183"/>
      <c r="BZ103" s="183"/>
      <c r="CA103" s="183"/>
      <c r="CB103" s="184"/>
      <c r="CC103" s="188" t="s">
        <v>74</v>
      </c>
      <c r="CD103" s="189"/>
      <c r="CF103" s="3"/>
      <c r="CG103" s="21">
        <f>IF(BH103=G25,1,0)</f>
        <v>1</v>
      </c>
      <c r="CH103" s="21">
        <f>IF(BH103=G28,1,0)</f>
        <v>0</v>
      </c>
      <c r="CI103" s="21">
        <f>IF(BH103=G31,1,0)</f>
        <v>0</v>
      </c>
      <c r="CJ103" s="21">
        <f>IF(BH103=AS25,1,0)</f>
        <v>0</v>
      </c>
      <c r="CK103" s="21">
        <f>IF(BH103=AS28,1,0)</f>
        <v>0</v>
      </c>
      <c r="CL103" s="21">
        <f>IF(BH103=AS31,1,0)</f>
        <v>0</v>
      </c>
      <c r="CM103" s="21">
        <f>IF(BH103=AS34,1,0)</f>
        <v>0</v>
      </c>
      <c r="CN103" s="3"/>
      <c r="CO103" s="3"/>
      <c r="CP103" s="3"/>
      <c r="CQ103" s="3"/>
      <c r="CR103" s="3"/>
      <c r="CS103" s="3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</row>
    <row r="104" spans="2:153" ht="6" customHeight="1">
      <c r="B104" s="179"/>
      <c r="C104" s="180"/>
      <c r="D104" s="181"/>
      <c r="E104" s="231"/>
      <c r="F104" s="232"/>
      <c r="G104" s="241"/>
      <c r="H104" s="231"/>
      <c r="I104" s="232"/>
      <c r="J104" s="241"/>
      <c r="K104" s="231"/>
      <c r="L104" s="232"/>
      <c r="M104" s="241"/>
      <c r="N104" s="231"/>
      <c r="O104" s="232"/>
      <c r="P104" s="233"/>
      <c r="Q104" s="155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7"/>
      <c r="AI104" s="205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70"/>
      <c r="BI104" s="171"/>
      <c r="BJ104" s="171"/>
      <c r="BK104" s="171"/>
      <c r="BL104" s="171"/>
      <c r="BM104" s="171"/>
      <c r="BN104" s="171"/>
      <c r="BO104" s="171"/>
      <c r="BP104" s="171"/>
      <c r="BQ104" s="171"/>
      <c r="BR104" s="171"/>
      <c r="BS104" s="171"/>
      <c r="BT104" s="171"/>
      <c r="BU104" s="171"/>
      <c r="BV104" s="171"/>
      <c r="BW104" s="172"/>
      <c r="BX104" s="185"/>
      <c r="BY104" s="186"/>
      <c r="BZ104" s="186"/>
      <c r="CA104" s="186"/>
      <c r="CB104" s="187"/>
      <c r="CC104" s="188"/>
      <c r="CD104" s="189"/>
      <c r="CF104" s="3"/>
      <c r="CG104" s="24">
        <f>IF(CG105=G25,1,0)</f>
        <v>0</v>
      </c>
      <c r="CH104" s="24">
        <f>IF(CG105=G28,1,0)</f>
        <v>0</v>
      </c>
      <c r="CI104" s="24">
        <f>IF(CG105=G31,1,0)</f>
        <v>0</v>
      </c>
      <c r="CJ104" s="24">
        <f>IF(CG105=AS25,1,0)</f>
        <v>0</v>
      </c>
      <c r="CK104" s="24">
        <f>IF(CG105=AS28,1,0)</f>
        <v>1</v>
      </c>
      <c r="CL104" s="24">
        <f>IF(CG105=AS31,1,0)</f>
        <v>0</v>
      </c>
      <c r="CM104" s="24">
        <f>IF(CG105=AS34,1,0)</f>
        <v>0</v>
      </c>
      <c r="CN104" s="3"/>
      <c r="CO104" s="3"/>
      <c r="CP104" s="3"/>
      <c r="CQ104" s="3"/>
      <c r="CR104" s="3"/>
      <c r="CS104" s="3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</row>
    <row r="105" spans="1:153" ht="6" customHeight="1">
      <c r="A105" s="190" t="s">
        <v>54</v>
      </c>
      <c r="B105" s="192" t="s">
        <v>46</v>
      </c>
      <c r="C105" s="193"/>
      <c r="D105" s="194"/>
      <c r="E105" s="231"/>
      <c r="F105" s="232"/>
      <c r="G105" s="241"/>
      <c r="H105" s="231"/>
      <c r="I105" s="232"/>
      <c r="J105" s="241"/>
      <c r="K105" s="231"/>
      <c r="L105" s="232"/>
      <c r="M105" s="241"/>
      <c r="N105" s="231"/>
      <c r="O105" s="232"/>
      <c r="P105" s="233"/>
      <c r="Q105" s="198" t="str">
        <f>IF(E2=7,G3,IF(E2=6,"",IF(E2=5,"",IF(E2=4,"",IF(E2=3,"","")))))</f>
        <v>Ivan Fernández</v>
      </c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200"/>
      <c r="AI105" s="205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70"/>
      <c r="BI105" s="171"/>
      <c r="BJ105" s="171"/>
      <c r="BK105" s="171"/>
      <c r="BL105" s="171"/>
      <c r="BM105" s="171"/>
      <c r="BN105" s="171"/>
      <c r="BO105" s="171"/>
      <c r="BP105" s="171"/>
      <c r="BQ105" s="171"/>
      <c r="BR105" s="171"/>
      <c r="BS105" s="171"/>
      <c r="BT105" s="171"/>
      <c r="BU105" s="171"/>
      <c r="BV105" s="171"/>
      <c r="BW105" s="172"/>
      <c r="BX105" s="185"/>
      <c r="BY105" s="186"/>
      <c r="BZ105" s="186"/>
      <c r="CA105" s="186"/>
      <c r="CB105" s="187"/>
      <c r="CC105" s="188"/>
      <c r="CD105" s="189"/>
      <c r="CF105" s="3"/>
      <c r="CG105" s="25" t="str">
        <f>IF(CC103=""," ",IF(LEFT(CC103,1)="3",Q105,Q103))</f>
        <v>Carles Planella</v>
      </c>
      <c r="CH105" s="26"/>
      <c r="CI105" s="26"/>
      <c r="CJ105" s="26"/>
      <c r="CK105" s="27"/>
      <c r="CL105" s="27"/>
      <c r="CM105" s="27"/>
      <c r="CN105" s="3"/>
      <c r="CO105" s="3"/>
      <c r="CP105" s="3"/>
      <c r="CQ105" s="3"/>
      <c r="CR105" s="3"/>
      <c r="CS105" s="3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</row>
    <row r="106" spans="1:153" ht="6" customHeight="1">
      <c r="A106" s="191"/>
      <c r="B106" s="222"/>
      <c r="C106" s="223"/>
      <c r="D106" s="224"/>
      <c r="E106" s="234"/>
      <c r="F106" s="235"/>
      <c r="G106" s="242"/>
      <c r="H106" s="234"/>
      <c r="I106" s="235"/>
      <c r="J106" s="242"/>
      <c r="K106" s="234"/>
      <c r="L106" s="235"/>
      <c r="M106" s="242"/>
      <c r="N106" s="234"/>
      <c r="O106" s="235"/>
      <c r="P106" s="236"/>
      <c r="Q106" s="201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3"/>
      <c r="AI106" s="211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173"/>
      <c r="BI106" s="174"/>
      <c r="BJ106" s="174"/>
      <c r="BK106" s="174"/>
      <c r="BL106" s="174"/>
      <c r="BM106" s="174"/>
      <c r="BN106" s="174"/>
      <c r="BO106" s="174"/>
      <c r="BP106" s="174"/>
      <c r="BQ106" s="174"/>
      <c r="BR106" s="174"/>
      <c r="BS106" s="174"/>
      <c r="BT106" s="174"/>
      <c r="BU106" s="174"/>
      <c r="BV106" s="174"/>
      <c r="BW106" s="175"/>
      <c r="BX106" s="219"/>
      <c r="BY106" s="220"/>
      <c r="BZ106" s="220"/>
      <c r="CA106" s="220"/>
      <c r="CB106" s="221"/>
      <c r="CC106" s="188"/>
      <c r="CD106" s="189"/>
      <c r="CF106" s="3"/>
      <c r="CG106" s="27"/>
      <c r="CH106" s="27"/>
      <c r="CI106" s="27"/>
      <c r="CJ106" s="27"/>
      <c r="CK106" s="27"/>
      <c r="CL106" s="27"/>
      <c r="CM106" s="27"/>
      <c r="CN106" s="3"/>
      <c r="CO106" s="3"/>
      <c r="CP106" s="3"/>
      <c r="CQ106" s="3"/>
      <c r="CR106" s="3"/>
      <c r="CS106" s="3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</row>
    <row r="107" spans="2:153" ht="6" customHeight="1">
      <c r="B107" s="179" t="s">
        <v>93</v>
      </c>
      <c r="C107" s="180"/>
      <c r="D107" s="181"/>
      <c r="E107" s="237"/>
      <c r="F107" s="238"/>
      <c r="G107" s="243"/>
      <c r="H107" s="237"/>
      <c r="I107" s="238"/>
      <c r="J107" s="243"/>
      <c r="K107" s="237"/>
      <c r="L107" s="238"/>
      <c r="M107" s="243"/>
      <c r="N107" s="237"/>
      <c r="O107" s="238"/>
      <c r="P107" s="239"/>
      <c r="Q107" s="155" t="str">
        <f>IF(E2=7,G6,IF(E2=6,"",IF(E2=5,"",IF(E2=4,"",IF(E2=3,"","")))))</f>
        <v>Pol Calderó</v>
      </c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7"/>
      <c r="AI107" s="205" t="s">
        <v>238</v>
      </c>
      <c r="AJ107" s="166"/>
      <c r="AK107" s="166"/>
      <c r="AL107" s="166"/>
      <c r="AM107" s="166"/>
      <c r="AN107" s="166" t="s">
        <v>289</v>
      </c>
      <c r="AO107" s="166"/>
      <c r="AP107" s="166"/>
      <c r="AQ107" s="166"/>
      <c r="AR107" s="166"/>
      <c r="AS107" s="166" t="s">
        <v>279</v>
      </c>
      <c r="AT107" s="166"/>
      <c r="AU107" s="166"/>
      <c r="AV107" s="166"/>
      <c r="AW107" s="166"/>
      <c r="AX107" s="166" t="s">
        <v>307</v>
      </c>
      <c r="AY107" s="166"/>
      <c r="AZ107" s="166"/>
      <c r="BA107" s="166"/>
      <c r="BB107" s="166"/>
      <c r="BC107" s="166" t="s">
        <v>264</v>
      </c>
      <c r="BD107" s="166"/>
      <c r="BE107" s="166"/>
      <c r="BF107" s="166"/>
      <c r="BG107" s="166"/>
      <c r="BH107" s="170" t="str">
        <f>IF(CC107=""," ",IF(LEFT(CC107,1)="3",Q107,Q109))</f>
        <v>Pol Calderó</v>
      </c>
      <c r="BI107" s="171"/>
      <c r="BJ107" s="171"/>
      <c r="BK107" s="171"/>
      <c r="BL107" s="171"/>
      <c r="BM107" s="171"/>
      <c r="BN107" s="171"/>
      <c r="BO107" s="171"/>
      <c r="BP107" s="171"/>
      <c r="BQ107" s="171"/>
      <c r="BR107" s="171"/>
      <c r="BS107" s="171"/>
      <c r="BT107" s="171"/>
      <c r="BU107" s="171"/>
      <c r="BV107" s="171"/>
      <c r="BW107" s="172"/>
      <c r="BX107" s="292" t="s">
        <v>250</v>
      </c>
      <c r="BY107" s="186"/>
      <c r="BZ107" s="186"/>
      <c r="CA107" s="186"/>
      <c r="CB107" s="187"/>
      <c r="CC107" s="188" t="s">
        <v>70</v>
      </c>
      <c r="CD107" s="189"/>
      <c r="CF107" s="3"/>
      <c r="CG107" s="21">
        <f>IF(BH107=G25,1,0)</f>
        <v>0</v>
      </c>
      <c r="CH107" s="21">
        <f>IF(BH107=G28,1,0)</f>
        <v>0</v>
      </c>
      <c r="CI107" s="21">
        <f>IF(BH107=G31,1,0)</f>
        <v>0</v>
      </c>
      <c r="CJ107" s="21">
        <f>IF(BH107=AS25,1,0)</f>
        <v>1</v>
      </c>
      <c r="CK107" s="21">
        <f>IF(BH107=AS28,1,0)</f>
        <v>0</v>
      </c>
      <c r="CL107" s="21">
        <f>IF(BH107=AS31,1,0)</f>
        <v>0</v>
      </c>
      <c r="CM107" s="21">
        <f>IF(BH107=AS34,1,0)</f>
        <v>0</v>
      </c>
      <c r="CN107" s="3"/>
      <c r="CO107" s="3"/>
      <c r="CP107" s="3"/>
      <c r="CQ107" s="3"/>
      <c r="CR107" s="3"/>
      <c r="CS107" s="3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</row>
    <row r="108" spans="2:153" ht="6" customHeight="1">
      <c r="B108" s="179"/>
      <c r="C108" s="180"/>
      <c r="D108" s="181"/>
      <c r="E108" s="231"/>
      <c r="F108" s="232"/>
      <c r="G108" s="241"/>
      <c r="H108" s="231"/>
      <c r="I108" s="232"/>
      <c r="J108" s="241"/>
      <c r="K108" s="231"/>
      <c r="L108" s="232"/>
      <c r="M108" s="241"/>
      <c r="N108" s="231"/>
      <c r="O108" s="232"/>
      <c r="P108" s="233"/>
      <c r="Q108" s="155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7"/>
      <c r="AI108" s="205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70"/>
      <c r="BI108" s="171"/>
      <c r="BJ108" s="171"/>
      <c r="BK108" s="171"/>
      <c r="BL108" s="171"/>
      <c r="BM108" s="171"/>
      <c r="BN108" s="171"/>
      <c r="BO108" s="171"/>
      <c r="BP108" s="171"/>
      <c r="BQ108" s="171"/>
      <c r="BR108" s="171"/>
      <c r="BS108" s="171"/>
      <c r="BT108" s="171"/>
      <c r="BU108" s="171"/>
      <c r="BV108" s="171"/>
      <c r="BW108" s="172"/>
      <c r="BX108" s="185"/>
      <c r="BY108" s="186"/>
      <c r="BZ108" s="186"/>
      <c r="CA108" s="186"/>
      <c r="CB108" s="187"/>
      <c r="CC108" s="188"/>
      <c r="CD108" s="189"/>
      <c r="CF108" s="3"/>
      <c r="CG108" s="24">
        <f>IF(CG109=G25,1,0)</f>
        <v>0</v>
      </c>
      <c r="CH108" s="24">
        <f>IF(CG109=G28,1,0)</f>
        <v>0</v>
      </c>
      <c r="CI108" s="24">
        <f>IF(CG109=G31,1,0)</f>
        <v>0</v>
      </c>
      <c r="CJ108" s="24">
        <f>IF(CG109=AS25,1,0)</f>
        <v>0</v>
      </c>
      <c r="CK108" s="24">
        <f>IF(CG109=AS28,1,0)</f>
        <v>0</v>
      </c>
      <c r="CL108" s="24">
        <f>IF(CG109=AS31,1,0)</f>
        <v>0</v>
      </c>
      <c r="CM108" s="24">
        <f>IF(CG109=AS34,1,0)</f>
        <v>1</v>
      </c>
      <c r="CN108" s="3"/>
      <c r="CO108" s="3"/>
      <c r="CP108" s="3"/>
      <c r="CQ108" s="3"/>
      <c r="CR108" s="3"/>
      <c r="CS108" s="3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</row>
    <row r="109" spans="1:153" ht="6" customHeight="1">
      <c r="A109" s="190" t="s">
        <v>54</v>
      </c>
      <c r="B109" s="192" t="s">
        <v>49</v>
      </c>
      <c r="C109" s="193"/>
      <c r="D109" s="194"/>
      <c r="E109" s="231"/>
      <c r="F109" s="232"/>
      <c r="G109" s="241"/>
      <c r="H109" s="231"/>
      <c r="I109" s="232"/>
      <c r="J109" s="241"/>
      <c r="K109" s="231"/>
      <c r="L109" s="232"/>
      <c r="M109" s="241"/>
      <c r="N109" s="231"/>
      <c r="O109" s="232"/>
      <c r="P109" s="233"/>
      <c r="Q109" s="198" t="str">
        <f>IF(E2=7,G9,IF(E2=6,"",IF(E2=5,"",IF(E2=4,"",IF(E2=3,"","")))))</f>
        <v>Victor Cayuela</v>
      </c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200"/>
      <c r="AI109" s="205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70"/>
      <c r="BI109" s="171"/>
      <c r="BJ109" s="171"/>
      <c r="BK109" s="171"/>
      <c r="BL109" s="171"/>
      <c r="BM109" s="171"/>
      <c r="BN109" s="171"/>
      <c r="BO109" s="171"/>
      <c r="BP109" s="171"/>
      <c r="BQ109" s="171"/>
      <c r="BR109" s="171"/>
      <c r="BS109" s="171"/>
      <c r="BT109" s="171"/>
      <c r="BU109" s="171"/>
      <c r="BV109" s="171"/>
      <c r="BW109" s="172"/>
      <c r="BX109" s="185"/>
      <c r="BY109" s="186"/>
      <c r="BZ109" s="186"/>
      <c r="CA109" s="186"/>
      <c r="CB109" s="187"/>
      <c r="CC109" s="188"/>
      <c r="CD109" s="189"/>
      <c r="CF109" s="3"/>
      <c r="CG109" s="25" t="str">
        <f>IF(CC107=""," ",IF(LEFT(CC107,1)="3",Q109,Q107))</f>
        <v>Victor Cayuela</v>
      </c>
      <c r="CH109" s="26"/>
      <c r="CI109" s="26"/>
      <c r="CJ109" s="26"/>
      <c r="CK109" s="27"/>
      <c r="CL109" s="27"/>
      <c r="CM109" s="27"/>
      <c r="CN109" s="3"/>
      <c r="CO109" s="3"/>
      <c r="CP109" s="3"/>
      <c r="CQ109" s="3"/>
      <c r="CR109" s="3"/>
      <c r="CS109" s="3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</row>
    <row r="110" spans="1:153" ht="6" customHeight="1">
      <c r="A110" s="191"/>
      <c r="B110" s="195"/>
      <c r="C110" s="196"/>
      <c r="D110" s="197"/>
      <c r="E110" s="234"/>
      <c r="F110" s="235"/>
      <c r="G110" s="242"/>
      <c r="H110" s="234"/>
      <c r="I110" s="235"/>
      <c r="J110" s="242"/>
      <c r="K110" s="234"/>
      <c r="L110" s="235"/>
      <c r="M110" s="242"/>
      <c r="N110" s="234"/>
      <c r="O110" s="235"/>
      <c r="P110" s="236"/>
      <c r="Q110" s="201"/>
      <c r="R110" s="202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2"/>
      <c r="AG110" s="202"/>
      <c r="AH110" s="203"/>
      <c r="AI110" s="211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173"/>
      <c r="BI110" s="174"/>
      <c r="BJ110" s="174"/>
      <c r="BK110" s="174"/>
      <c r="BL110" s="174"/>
      <c r="BM110" s="174"/>
      <c r="BN110" s="174"/>
      <c r="BO110" s="174"/>
      <c r="BP110" s="174"/>
      <c r="BQ110" s="174"/>
      <c r="BR110" s="174"/>
      <c r="BS110" s="174"/>
      <c r="BT110" s="174"/>
      <c r="BU110" s="174"/>
      <c r="BV110" s="174"/>
      <c r="BW110" s="175"/>
      <c r="BX110" s="185"/>
      <c r="BY110" s="186"/>
      <c r="BZ110" s="186"/>
      <c r="CA110" s="186"/>
      <c r="CB110" s="187"/>
      <c r="CC110" s="188"/>
      <c r="CD110" s="189"/>
      <c r="CF110" s="3"/>
      <c r="CG110" s="27"/>
      <c r="CH110" s="27"/>
      <c r="CI110" s="27"/>
      <c r="CJ110" s="27"/>
      <c r="CK110" s="27"/>
      <c r="CL110" s="27"/>
      <c r="CM110" s="27"/>
      <c r="CN110" s="3"/>
      <c r="CO110" s="3"/>
      <c r="CP110" s="3"/>
      <c r="CQ110" s="3"/>
      <c r="CR110" s="3"/>
      <c r="CS110" s="3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</row>
    <row r="111" spans="2:153" ht="6" customHeight="1">
      <c r="B111" s="179" t="s">
        <v>29</v>
      </c>
      <c r="C111" s="180"/>
      <c r="D111" s="181"/>
      <c r="E111" s="237"/>
      <c r="F111" s="238"/>
      <c r="G111" s="243"/>
      <c r="H111" s="237"/>
      <c r="I111" s="238"/>
      <c r="J111" s="243"/>
      <c r="K111" s="237"/>
      <c r="L111" s="238"/>
      <c r="M111" s="243"/>
      <c r="N111" s="237"/>
      <c r="O111" s="238"/>
      <c r="P111" s="239"/>
      <c r="Q111" s="155" t="str">
        <f>IF(E2=7,G4,IF(E2=6,"",IF(E2=5,"",IF(E2=4,"",IF(E2=3,"","")))))</f>
        <v>Cristian Fernández</v>
      </c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7"/>
      <c r="AI111" s="209" t="s">
        <v>307</v>
      </c>
      <c r="AJ111" s="210"/>
      <c r="AK111" s="210"/>
      <c r="AL111" s="210"/>
      <c r="AM111" s="210"/>
      <c r="AN111" s="210" t="s">
        <v>246</v>
      </c>
      <c r="AO111" s="210"/>
      <c r="AP111" s="210"/>
      <c r="AQ111" s="210"/>
      <c r="AR111" s="210"/>
      <c r="AS111" s="210" t="s">
        <v>313</v>
      </c>
      <c r="AT111" s="210"/>
      <c r="AU111" s="210"/>
      <c r="AV111" s="210"/>
      <c r="AW111" s="210"/>
      <c r="AX111" s="210" t="s">
        <v>2</v>
      </c>
      <c r="AY111" s="210"/>
      <c r="AZ111" s="210"/>
      <c r="BA111" s="210"/>
      <c r="BB111" s="210"/>
      <c r="BC111" s="210" t="s">
        <v>2</v>
      </c>
      <c r="BD111" s="210"/>
      <c r="BE111" s="210"/>
      <c r="BF111" s="210"/>
      <c r="BG111" s="210"/>
      <c r="BH111" s="213" t="str">
        <f>IF(CC111=""," ",IF(LEFT(CC111,1)="3",Q111,Q113))</f>
        <v>Cristian Fernández</v>
      </c>
      <c r="BI111" s="214"/>
      <c r="BJ111" s="214"/>
      <c r="BK111" s="214"/>
      <c r="BL111" s="214"/>
      <c r="BM111" s="214"/>
      <c r="BN111" s="214"/>
      <c r="BO111" s="214"/>
      <c r="BP111" s="214"/>
      <c r="BQ111" s="214"/>
      <c r="BR111" s="214"/>
      <c r="BS111" s="214"/>
      <c r="BT111" s="214"/>
      <c r="BU111" s="214"/>
      <c r="BV111" s="214"/>
      <c r="BW111" s="215"/>
      <c r="BX111" s="290" t="s">
        <v>259</v>
      </c>
      <c r="BY111" s="217"/>
      <c r="BZ111" s="217"/>
      <c r="CA111" s="217"/>
      <c r="CB111" s="218"/>
      <c r="CC111" s="188" t="s">
        <v>65</v>
      </c>
      <c r="CD111" s="189"/>
      <c r="CF111" s="3"/>
      <c r="CG111" s="21">
        <f>IF(BH111=G25,1,0)</f>
        <v>0</v>
      </c>
      <c r="CH111" s="21">
        <f>IF(BH111=G28,1,0)</f>
        <v>1</v>
      </c>
      <c r="CI111" s="21">
        <f>IF(BH111=G31,1,0)</f>
        <v>0</v>
      </c>
      <c r="CJ111" s="21">
        <f>IF(BH111=AS25,1,0)</f>
        <v>0</v>
      </c>
      <c r="CK111" s="21">
        <f>IF(BH111=AS28,1,0)</f>
        <v>0</v>
      </c>
      <c r="CL111" s="21">
        <f>IF(BH111=AS31,1,0)</f>
        <v>0</v>
      </c>
      <c r="CM111" s="21">
        <f>IF(BH111=AS34,1,0)</f>
        <v>0</v>
      </c>
      <c r="CN111" s="3"/>
      <c r="CO111" s="3"/>
      <c r="CP111" s="3"/>
      <c r="CQ111" s="3"/>
      <c r="CR111" s="3"/>
      <c r="CS111" s="3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</row>
    <row r="112" spans="2:153" ht="6" customHeight="1">
      <c r="B112" s="179"/>
      <c r="C112" s="180"/>
      <c r="D112" s="181"/>
      <c r="E112" s="231"/>
      <c r="F112" s="232"/>
      <c r="G112" s="241"/>
      <c r="H112" s="231"/>
      <c r="I112" s="232"/>
      <c r="J112" s="241"/>
      <c r="K112" s="231"/>
      <c r="L112" s="232"/>
      <c r="M112" s="241"/>
      <c r="N112" s="231"/>
      <c r="O112" s="232"/>
      <c r="P112" s="233"/>
      <c r="Q112" s="155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7"/>
      <c r="AI112" s="205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70"/>
      <c r="BI112" s="171"/>
      <c r="BJ112" s="171"/>
      <c r="BK112" s="171"/>
      <c r="BL112" s="171"/>
      <c r="BM112" s="171"/>
      <c r="BN112" s="171"/>
      <c r="BO112" s="171"/>
      <c r="BP112" s="171"/>
      <c r="BQ112" s="171"/>
      <c r="BR112" s="171"/>
      <c r="BS112" s="171"/>
      <c r="BT112" s="171"/>
      <c r="BU112" s="171"/>
      <c r="BV112" s="171"/>
      <c r="BW112" s="172"/>
      <c r="BX112" s="185"/>
      <c r="BY112" s="186"/>
      <c r="BZ112" s="186"/>
      <c r="CA112" s="186"/>
      <c r="CB112" s="187"/>
      <c r="CC112" s="188"/>
      <c r="CD112" s="189"/>
      <c r="CF112" s="3"/>
      <c r="CG112" s="24">
        <f>IF(CG113=G25,1,0)</f>
        <v>0</v>
      </c>
      <c r="CH112" s="24">
        <f>IF(CG113=G28,1,0)</f>
        <v>0</v>
      </c>
      <c r="CI112" s="24">
        <f>IF(CG113=G31,1,0)</f>
        <v>0</v>
      </c>
      <c r="CJ112" s="24">
        <f>IF(CG113=AS25,1,0)</f>
        <v>0</v>
      </c>
      <c r="CK112" s="24">
        <f>IF(CG113=AS28,1,0)</f>
        <v>1</v>
      </c>
      <c r="CL112" s="24">
        <f>IF(CG113=AS31,1,0)</f>
        <v>0</v>
      </c>
      <c r="CM112" s="24">
        <f>IF(CG113=AS34,1,0)</f>
        <v>0</v>
      </c>
      <c r="CN112" s="3"/>
      <c r="CO112" s="3"/>
      <c r="CP112" s="3"/>
      <c r="CQ112" s="3"/>
      <c r="CR112" s="3"/>
      <c r="CS112" s="3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</row>
    <row r="113" spans="1:153" s="28" customFormat="1" ht="6" customHeight="1">
      <c r="A113" s="190" t="s">
        <v>54</v>
      </c>
      <c r="B113" s="192" t="s">
        <v>50</v>
      </c>
      <c r="C113" s="193"/>
      <c r="D113" s="194"/>
      <c r="E113" s="231"/>
      <c r="F113" s="232"/>
      <c r="G113" s="241"/>
      <c r="H113" s="231"/>
      <c r="I113" s="232"/>
      <c r="J113" s="241"/>
      <c r="K113" s="231"/>
      <c r="L113" s="232"/>
      <c r="M113" s="241"/>
      <c r="N113" s="231"/>
      <c r="O113" s="232"/>
      <c r="P113" s="233"/>
      <c r="Q113" s="198" t="str">
        <f>IF(E2=7,G7,IF(E26=6,"",IF(E26=5,"",IF(E26=4,"",IF(E26=3,"","")))))</f>
        <v>Carles Planella</v>
      </c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200"/>
      <c r="AI113" s="205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70"/>
      <c r="BI113" s="171"/>
      <c r="BJ113" s="171"/>
      <c r="BK113" s="171"/>
      <c r="BL113" s="171"/>
      <c r="BM113" s="171"/>
      <c r="BN113" s="171"/>
      <c r="BO113" s="171"/>
      <c r="BP113" s="171"/>
      <c r="BQ113" s="171"/>
      <c r="BR113" s="171"/>
      <c r="BS113" s="171"/>
      <c r="BT113" s="171"/>
      <c r="BU113" s="171"/>
      <c r="BV113" s="171"/>
      <c r="BW113" s="172"/>
      <c r="BX113" s="185"/>
      <c r="BY113" s="186"/>
      <c r="BZ113" s="186"/>
      <c r="CA113" s="186"/>
      <c r="CB113" s="187"/>
      <c r="CC113" s="188"/>
      <c r="CD113" s="189"/>
      <c r="CE113" s="14"/>
      <c r="CF113" s="3"/>
      <c r="CG113" s="25" t="str">
        <f>IF(CC111=""," ",IF(LEFT(CC111,1)="3",Q113,Q111))</f>
        <v>Carles Planella</v>
      </c>
      <c r="CH113" s="26"/>
      <c r="CI113" s="26"/>
      <c r="CJ113" s="26"/>
      <c r="CK113" s="27"/>
      <c r="CL113" s="27"/>
      <c r="CM113" s="27"/>
      <c r="CN113" s="3"/>
      <c r="CO113" s="3"/>
      <c r="CP113" s="3"/>
      <c r="CQ113" s="3"/>
      <c r="CR113" s="3"/>
      <c r="CS113" s="3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</row>
    <row r="114" spans="1:153" ht="6" customHeight="1">
      <c r="A114" s="191"/>
      <c r="B114" s="195"/>
      <c r="C114" s="196"/>
      <c r="D114" s="197"/>
      <c r="E114" s="234"/>
      <c r="F114" s="235"/>
      <c r="G114" s="242"/>
      <c r="H114" s="234"/>
      <c r="I114" s="235"/>
      <c r="J114" s="242"/>
      <c r="K114" s="234"/>
      <c r="L114" s="235"/>
      <c r="M114" s="242"/>
      <c r="N114" s="234"/>
      <c r="O114" s="235"/>
      <c r="P114" s="236"/>
      <c r="Q114" s="201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2"/>
      <c r="AG114" s="202"/>
      <c r="AH114" s="203"/>
      <c r="AI114" s="211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173"/>
      <c r="BI114" s="174"/>
      <c r="BJ114" s="174"/>
      <c r="BK114" s="174"/>
      <c r="BL114" s="174"/>
      <c r="BM114" s="174"/>
      <c r="BN114" s="174"/>
      <c r="BO114" s="174"/>
      <c r="BP114" s="174"/>
      <c r="BQ114" s="174"/>
      <c r="BR114" s="174"/>
      <c r="BS114" s="174"/>
      <c r="BT114" s="174"/>
      <c r="BU114" s="174"/>
      <c r="BV114" s="174"/>
      <c r="BW114" s="175"/>
      <c r="BX114" s="219"/>
      <c r="BY114" s="220"/>
      <c r="BZ114" s="220"/>
      <c r="CA114" s="220"/>
      <c r="CB114" s="221"/>
      <c r="CC114" s="188"/>
      <c r="CD114" s="189"/>
      <c r="CF114" s="3"/>
      <c r="CG114" s="27"/>
      <c r="CH114" s="27"/>
      <c r="CI114" s="27"/>
      <c r="CJ114" s="27"/>
      <c r="CK114" s="27"/>
      <c r="CL114" s="27"/>
      <c r="CM114" s="27"/>
      <c r="CN114" s="3"/>
      <c r="CO114" s="3"/>
      <c r="CP114" s="3"/>
      <c r="CQ114" s="3"/>
      <c r="CR114" s="3"/>
      <c r="CS114" s="3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</row>
    <row r="115" spans="2:153" ht="6" customHeight="1">
      <c r="B115" s="179" t="s">
        <v>34</v>
      </c>
      <c r="C115" s="180"/>
      <c r="D115" s="181"/>
      <c r="E115" s="237"/>
      <c r="F115" s="238"/>
      <c r="G115" s="243"/>
      <c r="H115" s="237"/>
      <c r="I115" s="238"/>
      <c r="J115" s="243"/>
      <c r="K115" s="237"/>
      <c r="L115" s="238"/>
      <c r="M115" s="243"/>
      <c r="N115" s="237"/>
      <c r="O115" s="238"/>
      <c r="P115" s="239"/>
      <c r="Q115" s="155" t="str">
        <f>IF(E2=7,G6,IF(E2=6,"",IF(E2=5,"",IF(E2=4,"",IF(E2=3,"","")))))</f>
        <v>Pol Calderó</v>
      </c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7"/>
      <c r="AI115" s="209" t="s">
        <v>264</v>
      </c>
      <c r="AJ115" s="210"/>
      <c r="AK115" s="210"/>
      <c r="AL115" s="210"/>
      <c r="AM115" s="210"/>
      <c r="AN115" s="210" t="s">
        <v>295</v>
      </c>
      <c r="AO115" s="210"/>
      <c r="AP115" s="210"/>
      <c r="AQ115" s="210"/>
      <c r="AR115" s="210"/>
      <c r="AS115" s="210" t="s">
        <v>239</v>
      </c>
      <c r="AT115" s="210"/>
      <c r="AU115" s="210"/>
      <c r="AV115" s="210"/>
      <c r="AW115" s="210"/>
      <c r="AX115" s="210" t="s">
        <v>239</v>
      </c>
      <c r="AY115" s="210"/>
      <c r="AZ115" s="210"/>
      <c r="BA115" s="210"/>
      <c r="BB115" s="210"/>
      <c r="BC115" s="210" t="s">
        <v>2</v>
      </c>
      <c r="BD115" s="210"/>
      <c r="BE115" s="210"/>
      <c r="BF115" s="210"/>
      <c r="BG115" s="210"/>
      <c r="BH115" s="213" t="str">
        <f>IF(CC115=""," ",IF(LEFT(CC115,1)="3",Q115,Q117))</f>
        <v>Pol Calderó</v>
      </c>
      <c r="BI115" s="214"/>
      <c r="BJ115" s="214"/>
      <c r="BK115" s="214"/>
      <c r="BL115" s="214"/>
      <c r="BM115" s="214"/>
      <c r="BN115" s="214"/>
      <c r="BO115" s="214"/>
      <c r="BP115" s="214"/>
      <c r="BQ115" s="214"/>
      <c r="BR115" s="214"/>
      <c r="BS115" s="214"/>
      <c r="BT115" s="214"/>
      <c r="BU115" s="214"/>
      <c r="BV115" s="214"/>
      <c r="BW115" s="215"/>
      <c r="BX115" s="290" t="s">
        <v>247</v>
      </c>
      <c r="BY115" s="217"/>
      <c r="BZ115" s="217"/>
      <c r="CA115" s="217"/>
      <c r="CB115" s="218"/>
      <c r="CC115" s="188" t="s">
        <v>67</v>
      </c>
      <c r="CD115" s="189"/>
      <c r="CF115" s="3"/>
      <c r="CG115" s="21">
        <f>IF(BH115=G25,1,0)</f>
        <v>0</v>
      </c>
      <c r="CH115" s="21">
        <f>IF(BH115=G28,1,0)</f>
        <v>0</v>
      </c>
      <c r="CI115" s="21">
        <f>IF(BH115=G31,1,0)</f>
        <v>0</v>
      </c>
      <c r="CJ115" s="21">
        <f>IF(BH115=AS25,1,0)</f>
        <v>1</v>
      </c>
      <c r="CK115" s="21">
        <f>IF(BH115=AS28,1,0)</f>
        <v>0</v>
      </c>
      <c r="CL115" s="21">
        <f>IF(BH115=AS31,1,0)</f>
        <v>0</v>
      </c>
      <c r="CM115" s="21">
        <f>IF(BH115=AS34,1,0)</f>
        <v>0</v>
      </c>
      <c r="CN115" s="3"/>
      <c r="CO115" s="3"/>
      <c r="CP115" s="3"/>
      <c r="CQ115" s="3"/>
      <c r="CR115" s="3"/>
      <c r="CS115" s="3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</row>
    <row r="116" spans="2:153" ht="6" customHeight="1">
      <c r="B116" s="179"/>
      <c r="C116" s="180"/>
      <c r="D116" s="181"/>
      <c r="E116" s="231"/>
      <c r="F116" s="232"/>
      <c r="G116" s="241"/>
      <c r="H116" s="231"/>
      <c r="I116" s="232"/>
      <c r="J116" s="241"/>
      <c r="K116" s="231"/>
      <c r="L116" s="232"/>
      <c r="M116" s="241"/>
      <c r="N116" s="231"/>
      <c r="O116" s="232"/>
      <c r="P116" s="233"/>
      <c r="Q116" s="155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7"/>
      <c r="AI116" s="205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70"/>
      <c r="BI116" s="171"/>
      <c r="BJ116" s="171"/>
      <c r="BK116" s="171"/>
      <c r="BL116" s="171"/>
      <c r="BM116" s="171"/>
      <c r="BN116" s="171"/>
      <c r="BO116" s="171"/>
      <c r="BP116" s="171"/>
      <c r="BQ116" s="171"/>
      <c r="BR116" s="171"/>
      <c r="BS116" s="171"/>
      <c r="BT116" s="171"/>
      <c r="BU116" s="171"/>
      <c r="BV116" s="171"/>
      <c r="BW116" s="172"/>
      <c r="BX116" s="185"/>
      <c r="BY116" s="186"/>
      <c r="BZ116" s="186"/>
      <c r="CA116" s="186"/>
      <c r="CB116" s="187"/>
      <c r="CC116" s="188"/>
      <c r="CD116" s="189"/>
      <c r="CF116" s="3"/>
      <c r="CG116" s="24">
        <f>IF(CG117=G25,1,0)</f>
        <v>0</v>
      </c>
      <c r="CH116" s="24">
        <f>IF(CG117=G28,1,0)</f>
        <v>0</v>
      </c>
      <c r="CI116" s="24">
        <f>IF(CG117=G31,1,0)</f>
        <v>0</v>
      </c>
      <c r="CJ116" s="24">
        <f>IF(CG117=AS25,1,0)</f>
        <v>0</v>
      </c>
      <c r="CK116" s="24">
        <f>IF(CG117=AS28,1,0)</f>
        <v>0</v>
      </c>
      <c r="CL116" s="24">
        <f>IF(CG117=AS31,1,0)</f>
        <v>1</v>
      </c>
      <c r="CM116" s="24">
        <f>IF(CG117=AS34,1,0)</f>
        <v>0</v>
      </c>
      <c r="CN116" s="3"/>
      <c r="CO116" s="3"/>
      <c r="CP116" s="3"/>
      <c r="CQ116" s="3"/>
      <c r="CR116" s="3"/>
      <c r="CS116" s="3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</row>
    <row r="117" spans="1:153" ht="6" customHeight="1">
      <c r="A117" s="190" t="s">
        <v>54</v>
      </c>
      <c r="B117" s="192" t="s">
        <v>95</v>
      </c>
      <c r="C117" s="193"/>
      <c r="D117" s="194"/>
      <c r="E117" s="231"/>
      <c r="F117" s="232"/>
      <c r="G117" s="241"/>
      <c r="H117" s="231"/>
      <c r="I117" s="232"/>
      <c r="J117" s="241"/>
      <c r="K117" s="231"/>
      <c r="L117" s="232"/>
      <c r="M117" s="241"/>
      <c r="N117" s="231"/>
      <c r="O117" s="232"/>
      <c r="P117" s="233"/>
      <c r="Q117" s="198" t="str">
        <f>IF(E2=7,G8,IF(E2=6,"",IF(E2=5,"",IF(E2=4,"",IF(E2=3,"","")))))</f>
        <v>Aleix Bordell </v>
      </c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200"/>
      <c r="AI117" s="205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70"/>
      <c r="BI117" s="171"/>
      <c r="BJ117" s="171"/>
      <c r="BK117" s="171"/>
      <c r="BL117" s="171"/>
      <c r="BM117" s="171"/>
      <c r="BN117" s="171"/>
      <c r="BO117" s="171"/>
      <c r="BP117" s="171"/>
      <c r="BQ117" s="171"/>
      <c r="BR117" s="171"/>
      <c r="BS117" s="171"/>
      <c r="BT117" s="171"/>
      <c r="BU117" s="171"/>
      <c r="BV117" s="171"/>
      <c r="BW117" s="172"/>
      <c r="BX117" s="185"/>
      <c r="BY117" s="186"/>
      <c r="BZ117" s="186"/>
      <c r="CA117" s="186"/>
      <c r="CB117" s="187"/>
      <c r="CC117" s="188"/>
      <c r="CD117" s="189"/>
      <c r="CF117" s="3"/>
      <c r="CG117" s="25" t="str">
        <f>IF(CC115=""," ",IF(LEFT(CC115,1)="3",Q117,Q115))</f>
        <v>Aleix Bordell </v>
      </c>
      <c r="CH117" s="26"/>
      <c r="CI117" s="26"/>
      <c r="CJ117" s="26"/>
      <c r="CK117" s="27"/>
      <c r="CL117" s="27"/>
      <c r="CM117" s="27"/>
      <c r="CN117" s="3"/>
      <c r="CO117" s="3"/>
      <c r="CP117" s="3"/>
      <c r="CQ117" s="3"/>
      <c r="CR117" s="3"/>
      <c r="CS117" s="3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</row>
    <row r="118" spans="1:153" ht="6" customHeight="1">
      <c r="A118" s="191"/>
      <c r="B118" s="195"/>
      <c r="C118" s="196"/>
      <c r="D118" s="197"/>
      <c r="E118" s="234"/>
      <c r="F118" s="235"/>
      <c r="G118" s="242"/>
      <c r="H118" s="234"/>
      <c r="I118" s="235"/>
      <c r="J118" s="242"/>
      <c r="K118" s="234"/>
      <c r="L118" s="235"/>
      <c r="M118" s="242"/>
      <c r="N118" s="234"/>
      <c r="O118" s="235"/>
      <c r="P118" s="236"/>
      <c r="Q118" s="201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2"/>
      <c r="AG118" s="202"/>
      <c r="AH118" s="203"/>
      <c r="AI118" s="211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173"/>
      <c r="BI118" s="174"/>
      <c r="BJ118" s="174"/>
      <c r="BK118" s="174"/>
      <c r="BL118" s="174"/>
      <c r="BM118" s="174"/>
      <c r="BN118" s="174"/>
      <c r="BO118" s="174"/>
      <c r="BP118" s="174"/>
      <c r="BQ118" s="174"/>
      <c r="BR118" s="174"/>
      <c r="BS118" s="174"/>
      <c r="BT118" s="174"/>
      <c r="BU118" s="174"/>
      <c r="BV118" s="174"/>
      <c r="BW118" s="175"/>
      <c r="BX118" s="219"/>
      <c r="BY118" s="220"/>
      <c r="BZ118" s="220"/>
      <c r="CA118" s="220"/>
      <c r="CB118" s="221"/>
      <c r="CC118" s="188"/>
      <c r="CD118" s="189"/>
      <c r="CF118" s="3"/>
      <c r="CG118" s="27"/>
      <c r="CH118" s="27"/>
      <c r="CI118" s="27"/>
      <c r="CJ118" s="27"/>
      <c r="CK118" s="27"/>
      <c r="CL118" s="27"/>
      <c r="CM118" s="27"/>
      <c r="CN118" s="3"/>
      <c r="CO118" s="3"/>
      <c r="CP118" s="3"/>
      <c r="CQ118" s="3"/>
      <c r="CR118" s="3"/>
      <c r="CS118" s="3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</row>
    <row r="119" spans="2:153" ht="6" customHeight="1">
      <c r="B119" s="179" t="s">
        <v>94</v>
      </c>
      <c r="C119" s="180"/>
      <c r="D119" s="181"/>
      <c r="E119" s="237"/>
      <c r="F119" s="238"/>
      <c r="G119" s="243"/>
      <c r="H119" s="237"/>
      <c r="I119" s="238"/>
      <c r="J119" s="243"/>
      <c r="K119" s="237"/>
      <c r="L119" s="238"/>
      <c r="M119" s="243"/>
      <c r="N119" s="237"/>
      <c r="O119" s="238"/>
      <c r="P119" s="239"/>
      <c r="Q119" s="155" t="str">
        <f>IF(E2=7,G5,IF(E2=6,"",IF(E2=5,"",IF(E2=4,"",IF(E2=3,"","")))))</f>
        <v>Guillem Sans</v>
      </c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7"/>
      <c r="AI119" s="209" t="s">
        <v>246</v>
      </c>
      <c r="AJ119" s="210"/>
      <c r="AK119" s="210"/>
      <c r="AL119" s="210"/>
      <c r="AM119" s="210"/>
      <c r="AN119" s="210" t="s">
        <v>248</v>
      </c>
      <c r="AO119" s="210"/>
      <c r="AP119" s="210"/>
      <c r="AQ119" s="210"/>
      <c r="AR119" s="210"/>
      <c r="AS119" s="210" t="s">
        <v>239</v>
      </c>
      <c r="AT119" s="210"/>
      <c r="AU119" s="210"/>
      <c r="AV119" s="210"/>
      <c r="AW119" s="210"/>
      <c r="AX119" s="210" t="s">
        <v>2</v>
      </c>
      <c r="AY119" s="210"/>
      <c r="AZ119" s="210"/>
      <c r="BA119" s="210"/>
      <c r="BB119" s="210"/>
      <c r="BC119" s="210" t="s">
        <v>2</v>
      </c>
      <c r="BD119" s="210"/>
      <c r="BE119" s="210"/>
      <c r="BF119" s="210"/>
      <c r="BG119" s="210"/>
      <c r="BH119" s="213" t="str">
        <f>IF(CC119=""," ",IF(LEFT(CC119,1)="3",Q119,Q121))</f>
        <v>Guillem Sans</v>
      </c>
      <c r="BI119" s="214"/>
      <c r="BJ119" s="214"/>
      <c r="BK119" s="214"/>
      <c r="BL119" s="214"/>
      <c r="BM119" s="214"/>
      <c r="BN119" s="214"/>
      <c r="BO119" s="214"/>
      <c r="BP119" s="214"/>
      <c r="BQ119" s="214"/>
      <c r="BR119" s="214"/>
      <c r="BS119" s="214"/>
      <c r="BT119" s="214"/>
      <c r="BU119" s="214"/>
      <c r="BV119" s="214"/>
      <c r="BW119" s="215"/>
      <c r="BX119" s="290" t="s">
        <v>235</v>
      </c>
      <c r="BY119" s="217"/>
      <c r="BZ119" s="217"/>
      <c r="CA119" s="217"/>
      <c r="CB119" s="218"/>
      <c r="CC119" s="188" t="s">
        <v>65</v>
      </c>
      <c r="CD119" s="189"/>
      <c r="CF119" s="3"/>
      <c r="CG119" s="21">
        <f>IF(BH119=G25,1,0)</f>
        <v>0</v>
      </c>
      <c r="CH119" s="21">
        <f>IF(BH119=G28,1,0)</f>
        <v>0</v>
      </c>
      <c r="CI119" s="21">
        <f>IF(BH119=G31,1,0)</f>
        <v>1</v>
      </c>
      <c r="CJ119" s="21">
        <f>IF(BH119=AS25,1,0)</f>
        <v>0</v>
      </c>
      <c r="CK119" s="21">
        <f>IF(BH119=AS28,1,0)</f>
        <v>0</v>
      </c>
      <c r="CL119" s="21">
        <f>IF(BH119=AS31,1,0)</f>
        <v>0</v>
      </c>
      <c r="CM119" s="21">
        <f>IF(BH119=AS34,1,0)</f>
        <v>0</v>
      </c>
      <c r="CN119" s="3"/>
      <c r="CO119" s="3"/>
      <c r="CP119" s="3"/>
      <c r="CQ119" s="3"/>
      <c r="CR119" s="3"/>
      <c r="CS119" s="3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</row>
    <row r="120" spans="2:153" ht="6" customHeight="1">
      <c r="B120" s="179"/>
      <c r="C120" s="180"/>
      <c r="D120" s="181"/>
      <c r="E120" s="231"/>
      <c r="F120" s="232"/>
      <c r="G120" s="241"/>
      <c r="H120" s="231"/>
      <c r="I120" s="232"/>
      <c r="J120" s="241"/>
      <c r="K120" s="231"/>
      <c r="L120" s="232"/>
      <c r="M120" s="241"/>
      <c r="N120" s="231"/>
      <c r="O120" s="232"/>
      <c r="P120" s="233"/>
      <c r="Q120" s="155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7"/>
      <c r="AI120" s="205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70"/>
      <c r="BI120" s="171"/>
      <c r="BJ120" s="171"/>
      <c r="BK120" s="171"/>
      <c r="BL120" s="171"/>
      <c r="BM120" s="171"/>
      <c r="BN120" s="171"/>
      <c r="BO120" s="171"/>
      <c r="BP120" s="171"/>
      <c r="BQ120" s="171"/>
      <c r="BR120" s="171"/>
      <c r="BS120" s="171"/>
      <c r="BT120" s="171"/>
      <c r="BU120" s="171"/>
      <c r="BV120" s="171"/>
      <c r="BW120" s="172"/>
      <c r="BX120" s="185"/>
      <c r="BY120" s="186"/>
      <c r="BZ120" s="186"/>
      <c r="CA120" s="186"/>
      <c r="CB120" s="187"/>
      <c r="CC120" s="188"/>
      <c r="CD120" s="189"/>
      <c r="CF120" s="3"/>
      <c r="CG120" s="24">
        <f>IF(CG121=G25,1,0)</f>
        <v>0</v>
      </c>
      <c r="CH120" s="24">
        <f>IF(CG121=G28,1,0)</f>
        <v>0</v>
      </c>
      <c r="CI120" s="24">
        <f>IF(CG121=G31,1,0)</f>
        <v>0</v>
      </c>
      <c r="CJ120" s="24">
        <f>IF(CG121=AS25,1,0)</f>
        <v>0</v>
      </c>
      <c r="CK120" s="24">
        <f>IF(CG121=AS28,1,0)</f>
        <v>0</v>
      </c>
      <c r="CL120" s="24">
        <f>IF(CG121=AS31,1,0)</f>
        <v>0</v>
      </c>
      <c r="CM120" s="24">
        <f>IF(CG121=AS34,1,0)</f>
        <v>1</v>
      </c>
      <c r="CN120" s="3"/>
      <c r="CO120" s="3"/>
      <c r="CP120" s="3"/>
      <c r="CQ120" s="3"/>
      <c r="CR120" s="3"/>
      <c r="CS120" s="3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</row>
    <row r="121" spans="1:153" ht="6" customHeight="1">
      <c r="A121" s="190" t="s">
        <v>54</v>
      </c>
      <c r="B121" s="192" t="s">
        <v>48</v>
      </c>
      <c r="C121" s="193"/>
      <c r="D121" s="194"/>
      <c r="E121" s="231"/>
      <c r="F121" s="232"/>
      <c r="G121" s="241"/>
      <c r="H121" s="231"/>
      <c r="I121" s="232"/>
      <c r="J121" s="241"/>
      <c r="K121" s="231"/>
      <c r="L121" s="232"/>
      <c r="M121" s="241"/>
      <c r="N121" s="231"/>
      <c r="O121" s="232"/>
      <c r="P121" s="233"/>
      <c r="Q121" s="198" t="str">
        <f>IF(E2=7,G9,IF(E2=6,"",IF(E2=5,"",IF(E2=4,"",IF(E2=3,"","")))))</f>
        <v>Victor Cayuela</v>
      </c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200"/>
      <c r="AI121" s="205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70"/>
      <c r="BI121" s="171"/>
      <c r="BJ121" s="171"/>
      <c r="BK121" s="171"/>
      <c r="BL121" s="171"/>
      <c r="BM121" s="171"/>
      <c r="BN121" s="171"/>
      <c r="BO121" s="171"/>
      <c r="BP121" s="171"/>
      <c r="BQ121" s="171"/>
      <c r="BR121" s="171"/>
      <c r="BS121" s="171"/>
      <c r="BT121" s="171"/>
      <c r="BU121" s="171"/>
      <c r="BV121" s="171"/>
      <c r="BW121" s="172"/>
      <c r="BX121" s="185"/>
      <c r="BY121" s="186"/>
      <c r="BZ121" s="186"/>
      <c r="CA121" s="186"/>
      <c r="CB121" s="187"/>
      <c r="CC121" s="188"/>
      <c r="CD121" s="189"/>
      <c r="CF121" s="3"/>
      <c r="CG121" s="25" t="str">
        <f>IF(CC119=""," ",IF(LEFT(CC119,1)="3",Q121,Q119))</f>
        <v>Victor Cayuela</v>
      </c>
      <c r="CH121" s="26"/>
      <c r="CI121" s="26"/>
      <c r="CJ121" s="26"/>
      <c r="CK121" s="27"/>
      <c r="CL121" s="27"/>
      <c r="CM121" s="27"/>
      <c r="CN121" s="3"/>
      <c r="CO121" s="3"/>
      <c r="CP121" s="3"/>
      <c r="CQ121" s="3"/>
      <c r="CR121" s="3"/>
      <c r="CS121" s="3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</row>
    <row r="122" spans="1:153" ht="6" customHeight="1">
      <c r="A122" s="191"/>
      <c r="B122" s="195"/>
      <c r="C122" s="196"/>
      <c r="D122" s="197"/>
      <c r="E122" s="234"/>
      <c r="F122" s="235"/>
      <c r="G122" s="242"/>
      <c r="H122" s="234"/>
      <c r="I122" s="235"/>
      <c r="J122" s="242"/>
      <c r="K122" s="234"/>
      <c r="L122" s="235"/>
      <c r="M122" s="242"/>
      <c r="N122" s="234"/>
      <c r="O122" s="235"/>
      <c r="P122" s="236"/>
      <c r="Q122" s="201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  <c r="AF122" s="202"/>
      <c r="AG122" s="202"/>
      <c r="AH122" s="203"/>
      <c r="AI122" s="205"/>
      <c r="AJ122" s="166"/>
      <c r="AK122" s="166"/>
      <c r="AL122" s="166"/>
      <c r="AM122" s="166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173"/>
      <c r="BI122" s="174"/>
      <c r="BJ122" s="174"/>
      <c r="BK122" s="174"/>
      <c r="BL122" s="174"/>
      <c r="BM122" s="174"/>
      <c r="BN122" s="174"/>
      <c r="BO122" s="174"/>
      <c r="BP122" s="174"/>
      <c r="BQ122" s="174"/>
      <c r="BR122" s="174"/>
      <c r="BS122" s="174"/>
      <c r="BT122" s="174"/>
      <c r="BU122" s="174"/>
      <c r="BV122" s="174"/>
      <c r="BW122" s="175"/>
      <c r="BX122" s="219"/>
      <c r="BY122" s="220"/>
      <c r="BZ122" s="220"/>
      <c r="CA122" s="220"/>
      <c r="CB122" s="221"/>
      <c r="CC122" s="188"/>
      <c r="CD122" s="189"/>
      <c r="CF122" s="3"/>
      <c r="CG122" s="27"/>
      <c r="CH122" s="27"/>
      <c r="CI122" s="27"/>
      <c r="CJ122" s="27"/>
      <c r="CK122" s="27"/>
      <c r="CL122" s="27"/>
      <c r="CM122" s="27"/>
      <c r="CN122" s="3"/>
      <c r="CO122" s="3"/>
      <c r="CP122" s="3"/>
      <c r="CQ122" s="3"/>
      <c r="CR122" s="3"/>
      <c r="CS122" s="3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</row>
    <row r="123" spans="2:153" ht="6" customHeight="1">
      <c r="B123" s="179" t="s">
        <v>25</v>
      </c>
      <c r="C123" s="180"/>
      <c r="D123" s="181"/>
      <c r="E123" s="237"/>
      <c r="F123" s="238"/>
      <c r="G123" s="243"/>
      <c r="H123" s="237"/>
      <c r="I123" s="238"/>
      <c r="J123" s="243"/>
      <c r="K123" s="237"/>
      <c r="L123" s="238"/>
      <c r="M123" s="243"/>
      <c r="N123" s="237"/>
      <c r="O123" s="238"/>
      <c r="P123" s="239"/>
      <c r="Q123" s="155" t="str">
        <f>IF(E2=7,G4,IF(E2=6,"",IF(E2=5,"",IF(E2=4,"",IF(E2=3,"","")))))</f>
        <v>Cristian Fernández</v>
      </c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7"/>
      <c r="AI123" s="209" t="s">
        <v>252</v>
      </c>
      <c r="AJ123" s="210"/>
      <c r="AK123" s="210"/>
      <c r="AL123" s="210"/>
      <c r="AM123" s="210"/>
      <c r="AN123" s="166" t="s">
        <v>238</v>
      </c>
      <c r="AO123" s="166"/>
      <c r="AP123" s="166"/>
      <c r="AQ123" s="166"/>
      <c r="AR123" s="166"/>
      <c r="AS123" s="166" t="s">
        <v>261</v>
      </c>
      <c r="AT123" s="166"/>
      <c r="AU123" s="166"/>
      <c r="AV123" s="166"/>
      <c r="AW123" s="166"/>
      <c r="AX123" s="166" t="s">
        <v>2</v>
      </c>
      <c r="AY123" s="166"/>
      <c r="AZ123" s="166"/>
      <c r="BA123" s="166"/>
      <c r="BB123" s="166"/>
      <c r="BC123" s="166" t="s">
        <v>2</v>
      </c>
      <c r="BD123" s="166"/>
      <c r="BE123" s="166"/>
      <c r="BF123" s="166"/>
      <c r="BG123" s="166"/>
      <c r="BH123" s="170" t="str">
        <f>IF(CC123=""," ",IF(LEFT(CC123,1)="3",Q123,Q125))</f>
        <v>Cristian Fernández</v>
      </c>
      <c r="BI123" s="171"/>
      <c r="BJ123" s="171"/>
      <c r="BK123" s="171"/>
      <c r="BL123" s="171"/>
      <c r="BM123" s="171"/>
      <c r="BN123" s="171"/>
      <c r="BO123" s="171"/>
      <c r="BP123" s="171"/>
      <c r="BQ123" s="171"/>
      <c r="BR123" s="171"/>
      <c r="BS123" s="171"/>
      <c r="BT123" s="171"/>
      <c r="BU123" s="171"/>
      <c r="BV123" s="171"/>
      <c r="BW123" s="172"/>
      <c r="BX123" s="292" t="s">
        <v>259</v>
      </c>
      <c r="BY123" s="186"/>
      <c r="BZ123" s="186"/>
      <c r="CA123" s="186"/>
      <c r="CB123" s="187"/>
      <c r="CC123" s="188" t="s">
        <v>65</v>
      </c>
      <c r="CD123" s="189"/>
      <c r="CF123" s="3"/>
      <c r="CG123" s="21">
        <f>IF(BH123=G25,1,0)</f>
        <v>0</v>
      </c>
      <c r="CH123" s="21">
        <f>IF(BH123=G28,1,0)</f>
        <v>1</v>
      </c>
      <c r="CI123" s="21">
        <f>IF(BH123=G31,1,0)</f>
        <v>0</v>
      </c>
      <c r="CJ123" s="21">
        <f>IF(BH123=AS25,1,0)</f>
        <v>0</v>
      </c>
      <c r="CK123" s="21">
        <f>IF(BH123=AS28,1,0)</f>
        <v>0</v>
      </c>
      <c r="CL123" s="21">
        <f>IF(BH123=AS31,1,0)</f>
        <v>0</v>
      </c>
      <c r="CM123" s="21">
        <f>IF(BH123=AS34,1,0)</f>
        <v>0</v>
      </c>
      <c r="CN123" s="3"/>
      <c r="CO123" s="3"/>
      <c r="CP123" s="3"/>
      <c r="CQ123" s="3"/>
      <c r="CR123" s="3"/>
      <c r="CS123" s="3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</row>
    <row r="124" spans="2:153" ht="6" customHeight="1">
      <c r="B124" s="179"/>
      <c r="C124" s="180"/>
      <c r="D124" s="181"/>
      <c r="E124" s="231"/>
      <c r="F124" s="232"/>
      <c r="G124" s="241"/>
      <c r="H124" s="231"/>
      <c r="I124" s="232"/>
      <c r="J124" s="241"/>
      <c r="K124" s="231"/>
      <c r="L124" s="232"/>
      <c r="M124" s="241"/>
      <c r="N124" s="231"/>
      <c r="O124" s="232"/>
      <c r="P124" s="233"/>
      <c r="Q124" s="155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7"/>
      <c r="AI124" s="205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70"/>
      <c r="BI124" s="171"/>
      <c r="BJ124" s="171"/>
      <c r="BK124" s="171"/>
      <c r="BL124" s="171"/>
      <c r="BM124" s="171"/>
      <c r="BN124" s="171"/>
      <c r="BO124" s="171"/>
      <c r="BP124" s="171"/>
      <c r="BQ124" s="171"/>
      <c r="BR124" s="171"/>
      <c r="BS124" s="171"/>
      <c r="BT124" s="171"/>
      <c r="BU124" s="171"/>
      <c r="BV124" s="171"/>
      <c r="BW124" s="172"/>
      <c r="BX124" s="185"/>
      <c r="BY124" s="186"/>
      <c r="BZ124" s="186"/>
      <c r="CA124" s="186"/>
      <c r="CB124" s="187"/>
      <c r="CC124" s="188"/>
      <c r="CD124" s="189"/>
      <c r="CF124" s="3"/>
      <c r="CG124" s="24">
        <f>IF(CG125=G25,1,0)</f>
        <v>0</v>
      </c>
      <c r="CH124" s="24">
        <f>IF(CG125=G28,1,0)</f>
        <v>0</v>
      </c>
      <c r="CI124" s="24">
        <f>IF(CG125=G31,1,0)</f>
        <v>0</v>
      </c>
      <c r="CJ124" s="24">
        <f>IF(CG125=AS25,1,0)</f>
        <v>0</v>
      </c>
      <c r="CK124" s="24">
        <f>IF(CG125=AS28,1,0)</f>
        <v>0</v>
      </c>
      <c r="CL124" s="24">
        <f>IF(CG125=AS31,1,0)</f>
        <v>1</v>
      </c>
      <c r="CM124" s="24">
        <f>IF(CG125=AS34,1,0)</f>
        <v>0</v>
      </c>
      <c r="CN124" s="3"/>
      <c r="CO124" s="3"/>
      <c r="CP124" s="3"/>
      <c r="CQ124" s="3"/>
      <c r="CR124" s="3"/>
      <c r="CS124" s="3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</row>
    <row r="125" spans="1:153" ht="6" customHeight="1">
      <c r="A125" s="190" t="s">
        <v>54</v>
      </c>
      <c r="B125" s="192" t="s">
        <v>51</v>
      </c>
      <c r="C125" s="193"/>
      <c r="D125" s="194"/>
      <c r="E125" s="231"/>
      <c r="F125" s="232"/>
      <c r="G125" s="241"/>
      <c r="H125" s="231"/>
      <c r="I125" s="232"/>
      <c r="J125" s="241"/>
      <c r="K125" s="231"/>
      <c r="L125" s="232"/>
      <c r="M125" s="241"/>
      <c r="N125" s="231"/>
      <c r="O125" s="232"/>
      <c r="P125" s="233"/>
      <c r="Q125" s="198" t="str">
        <f>IF(E2=7,G8,IF(E2=6,"",IF(E2=5,"",IF(E2=4,"",IF(E2=3,"","")))))</f>
        <v>Aleix Bordell </v>
      </c>
      <c r="R125" s="256"/>
      <c r="S125" s="256"/>
      <c r="T125" s="256"/>
      <c r="U125" s="256"/>
      <c r="V125" s="256"/>
      <c r="W125" s="256"/>
      <c r="X125" s="256"/>
      <c r="Y125" s="256"/>
      <c r="Z125" s="256"/>
      <c r="AA125" s="256"/>
      <c r="AB125" s="256"/>
      <c r="AC125" s="256"/>
      <c r="AD125" s="256"/>
      <c r="AE125" s="256"/>
      <c r="AF125" s="256"/>
      <c r="AG125" s="256"/>
      <c r="AH125" s="257"/>
      <c r="AI125" s="205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70"/>
      <c r="BI125" s="171"/>
      <c r="BJ125" s="171"/>
      <c r="BK125" s="171"/>
      <c r="BL125" s="171"/>
      <c r="BM125" s="171"/>
      <c r="BN125" s="171"/>
      <c r="BO125" s="171"/>
      <c r="BP125" s="171"/>
      <c r="BQ125" s="171"/>
      <c r="BR125" s="171"/>
      <c r="BS125" s="171"/>
      <c r="BT125" s="171"/>
      <c r="BU125" s="171"/>
      <c r="BV125" s="171"/>
      <c r="BW125" s="172"/>
      <c r="BX125" s="185"/>
      <c r="BY125" s="186"/>
      <c r="BZ125" s="186"/>
      <c r="CA125" s="186"/>
      <c r="CB125" s="187"/>
      <c r="CC125" s="188"/>
      <c r="CD125" s="189"/>
      <c r="CF125" s="3"/>
      <c r="CG125" s="25" t="str">
        <f>IF(CC123=""," ",IF(LEFT(CC123,1)="3",Q125,Q123))</f>
        <v>Aleix Bordell </v>
      </c>
      <c r="CH125" s="26"/>
      <c r="CI125" s="26"/>
      <c r="CJ125" s="26"/>
      <c r="CK125" s="27"/>
      <c r="CL125" s="27"/>
      <c r="CM125" s="27"/>
      <c r="CN125" s="3"/>
      <c r="CO125" s="3"/>
      <c r="CP125" s="3"/>
      <c r="CQ125" s="3"/>
      <c r="CR125" s="3"/>
      <c r="CS125" s="3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</row>
    <row r="126" spans="1:153" ht="6" customHeight="1">
      <c r="A126" s="191"/>
      <c r="B126" s="222"/>
      <c r="C126" s="223"/>
      <c r="D126" s="224"/>
      <c r="E126" s="234"/>
      <c r="F126" s="235"/>
      <c r="G126" s="242"/>
      <c r="H126" s="234"/>
      <c r="I126" s="235"/>
      <c r="J126" s="242"/>
      <c r="K126" s="249"/>
      <c r="L126" s="250"/>
      <c r="M126" s="251"/>
      <c r="N126" s="249"/>
      <c r="O126" s="250"/>
      <c r="P126" s="252"/>
      <c r="Q126" s="258"/>
      <c r="R126" s="259"/>
      <c r="S126" s="259"/>
      <c r="T126" s="259"/>
      <c r="U126" s="259"/>
      <c r="V126" s="259"/>
      <c r="W126" s="259"/>
      <c r="X126" s="259"/>
      <c r="Y126" s="259"/>
      <c r="Z126" s="259"/>
      <c r="AA126" s="259"/>
      <c r="AB126" s="259"/>
      <c r="AC126" s="259"/>
      <c r="AD126" s="259"/>
      <c r="AE126" s="259"/>
      <c r="AF126" s="259"/>
      <c r="AG126" s="259"/>
      <c r="AH126" s="260"/>
      <c r="AI126" s="261"/>
      <c r="AJ126" s="245"/>
      <c r="AK126" s="245"/>
      <c r="AL126" s="245"/>
      <c r="AM126" s="245"/>
      <c r="AN126" s="245"/>
      <c r="AO126" s="245"/>
      <c r="AP126" s="245"/>
      <c r="AQ126" s="245"/>
      <c r="AR126" s="245"/>
      <c r="AS126" s="245"/>
      <c r="AT126" s="245"/>
      <c r="AU126" s="245"/>
      <c r="AV126" s="245"/>
      <c r="AW126" s="245"/>
      <c r="AX126" s="245"/>
      <c r="AY126" s="245"/>
      <c r="AZ126" s="245"/>
      <c r="BA126" s="245"/>
      <c r="BB126" s="245"/>
      <c r="BC126" s="245"/>
      <c r="BD126" s="245"/>
      <c r="BE126" s="245"/>
      <c r="BF126" s="245"/>
      <c r="BG126" s="245"/>
      <c r="BH126" s="246"/>
      <c r="BI126" s="247"/>
      <c r="BJ126" s="247"/>
      <c r="BK126" s="247"/>
      <c r="BL126" s="247"/>
      <c r="BM126" s="247"/>
      <c r="BN126" s="247"/>
      <c r="BO126" s="247"/>
      <c r="BP126" s="247"/>
      <c r="BQ126" s="247"/>
      <c r="BR126" s="247"/>
      <c r="BS126" s="247"/>
      <c r="BT126" s="247"/>
      <c r="BU126" s="247"/>
      <c r="BV126" s="247"/>
      <c r="BW126" s="248"/>
      <c r="BX126" s="253"/>
      <c r="BY126" s="254"/>
      <c r="BZ126" s="254"/>
      <c r="CA126" s="254"/>
      <c r="CB126" s="255"/>
      <c r="CC126" s="188"/>
      <c r="CD126" s="189"/>
      <c r="CF126" s="3"/>
      <c r="CG126" s="27"/>
      <c r="CH126" s="27"/>
      <c r="CI126" s="27"/>
      <c r="CJ126" s="27"/>
      <c r="CK126" s="27"/>
      <c r="CL126" s="27"/>
      <c r="CM126" s="27"/>
      <c r="CN126" s="3"/>
      <c r="CO126" s="3"/>
      <c r="CP126" s="3"/>
      <c r="CQ126" s="3"/>
      <c r="CR126" s="3"/>
      <c r="CS126" s="3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</row>
    <row r="127" spans="5:153" ht="6.75" customHeight="1"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3"/>
      <c r="CG127" s="262">
        <f aca="true" t="shared" si="0" ref="CG127:CL127">CG43+CG47+CG51+CG55+CG59+CG63+CG67+CG71+CG75+CG79+CG83+CG87+CG91+CG95+CG99+CG103+CG107+CG111+CG115+CG119+CG123</f>
        <v>3</v>
      </c>
      <c r="CH127" s="262">
        <f t="shared" si="0"/>
        <v>4</v>
      </c>
      <c r="CI127" s="262">
        <f t="shared" si="0"/>
        <v>5</v>
      </c>
      <c r="CJ127" s="262">
        <f t="shared" si="0"/>
        <v>6</v>
      </c>
      <c r="CK127" s="262">
        <f>CK43+CK47+CK51+CK55+CK59+CK63+CK67+CK71+CK75+CK79+CK83+CK87+CK91+CK95+CK99+CK103+CK107+CK111+CK115+CK119+CK123</f>
        <v>1</v>
      </c>
      <c r="CL127" s="262">
        <f t="shared" si="0"/>
        <v>0</v>
      </c>
      <c r="CM127" s="262">
        <f>CM43+CM47+CM51+CM55+CM59+CM63+CM67+CM71+CM75+CM79+CM83+CM87+CM91+CM95+CM99+CM103+CM107+CM111+CM115+CM119+CM123</f>
        <v>2</v>
      </c>
      <c r="CN127" s="3"/>
      <c r="CO127" s="3"/>
      <c r="CP127" s="3"/>
      <c r="CQ127" s="3"/>
      <c r="CR127" s="3"/>
      <c r="CS127" s="3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</row>
    <row r="128" spans="5:153" ht="6.75" customHeight="1"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3"/>
      <c r="CG128" s="262"/>
      <c r="CH128" s="262"/>
      <c r="CI128" s="262"/>
      <c r="CJ128" s="262"/>
      <c r="CK128" s="262"/>
      <c r="CL128" s="262"/>
      <c r="CM128" s="262"/>
      <c r="CN128" s="3"/>
      <c r="CO128" s="3"/>
      <c r="CP128" s="3"/>
      <c r="CQ128" s="3"/>
      <c r="CR128" s="3"/>
      <c r="CS128" s="3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</row>
    <row r="129" spans="5:153" ht="12" customHeight="1">
      <c r="E129" s="30"/>
      <c r="F129" s="30"/>
      <c r="G129" s="30"/>
      <c r="H129" s="30"/>
      <c r="I129" s="30"/>
      <c r="J129" s="31" t="s">
        <v>96</v>
      </c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3"/>
      <c r="AJ129" s="30"/>
      <c r="AK129" s="263" t="s">
        <v>36</v>
      </c>
      <c r="AL129" s="264"/>
      <c r="AM129" s="265"/>
      <c r="AN129" s="263" t="s">
        <v>37</v>
      </c>
      <c r="AO129" s="264"/>
      <c r="AP129" s="265"/>
      <c r="AQ129" s="263" t="s">
        <v>38</v>
      </c>
      <c r="AR129" s="264"/>
      <c r="AS129" s="265"/>
      <c r="AT129" s="266" t="s">
        <v>81</v>
      </c>
      <c r="AU129" s="267"/>
      <c r="AV129" s="268"/>
      <c r="AW129" s="263" t="s">
        <v>39</v>
      </c>
      <c r="AX129" s="264"/>
      <c r="AY129" s="265"/>
      <c r="AZ129" s="269" t="s">
        <v>40</v>
      </c>
      <c r="BA129" s="270"/>
      <c r="BB129" s="270"/>
      <c r="BC129" s="270"/>
      <c r="BD129" s="270"/>
      <c r="BE129" s="270"/>
      <c r="BF129" s="270"/>
      <c r="BG129" s="270"/>
      <c r="BH129" s="270"/>
      <c r="BI129" s="270"/>
      <c r="BJ129" s="270"/>
      <c r="BK129" s="270"/>
      <c r="BL129" s="270"/>
      <c r="BM129" s="270"/>
      <c r="BN129" s="270"/>
      <c r="BO129" s="270"/>
      <c r="BP129" s="270"/>
      <c r="BQ129" s="270"/>
      <c r="BR129" s="270"/>
      <c r="BS129" s="270"/>
      <c r="BT129" s="270"/>
      <c r="BU129" s="270"/>
      <c r="BV129" s="270"/>
      <c r="BW129" s="270"/>
      <c r="BX129" s="270"/>
      <c r="BY129" s="270"/>
      <c r="BZ129" s="270"/>
      <c r="CA129" s="270"/>
      <c r="CB129" s="271"/>
      <c r="CC129" s="29"/>
      <c r="CD129" s="29"/>
      <c r="CE129" s="29"/>
      <c r="CF129" s="3"/>
      <c r="CG129" s="262">
        <f aca="true" t="shared" si="1" ref="CG129:CL129">CG44+CG48+CG52+CG56+CG60+CG64+CG68+CG72+CG76+CG80+CG84+CG88+CG92+CG96+CG100+CG104+CG108+CG112+CG116+CG120+CG124</f>
        <v>3</v>
      </c>
      <c r="CH129" s="262">
        <f t="shared" si="1"/>
        <v>2</v>
      </c>
      <c r="CI129" s="262">
        <f t="shared" si="1"/>
        <v>1</v>
      </c>
      <c r="CJ129" s="262">
        <f t="shared" si="1"/>
        <v>0</v>
      </c>
      <c r="CK129" s="262">
        <f>CK44+CK48+CK52+CK56+CK60+CK64+CK68+CK72+CK76+CK80+CK84+CK88+CK92+CK96+CK100+CK104+CK108+CK112+CK116+CK120+CK124</f>
        <v>5</v>
      </c>
      <c r="CL129" s="262">
        <f t="shared" si="1"/>
        <v>6</v>
      </c>
      <c r="CM129" s="262">
        <f>CM44+CM48+CM52+CM56+CM60+CM64+CM68+CM72+CM76+CM80+CM84+CM88+CM92+CM96+CM100+CM104+CM108+CM112+CM116+CM120+CM124</f>
        <v>4</v>
      </c>
      <c r="CN129" s="3"/>
      <c r="CO129" s="3"/>
      <c r="CP129" s="3"/>
      <c r="CQ129" s="3"/>
      <c r="CR129" s="3"/>
      <c r="CS129" s="3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</row>
    <row r="130" spans="5:153" ht="12" customHeight="1">
      <c r="E130" s="30"/>
      <c r="F130" s="30"/>
      <c r="G130" s="30"/>
      <c r="H130" s="30"/>
      <c r="I130" s="30"/>
      <c r="J130" s="272">
        <f aca="true" t="shared" si="2" ref="J130:J136">IF(AK130&lt;&gt;"",RANK(AW130,$AW$130:$AW$136),"")</f>
        <v>4</v>
      </c>
      <c r="K130" s="273"/>
      <c r="L130" s="273"/>
      <c r="M130" s="274"/>
      <c r="N130" s="34" t="str">
        <f>IF(G25&lt;&gt;"",G25&amp;"   ("&amp;Y25&amp;")","")</f>
        <v>Ivan Fernández   (CTT Mollerussa)</v>
      </c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6"/>
      <c r="AJ130" s="37"/>
      <c r="AK130" s="275">
        <f aca="true" t="shared" si="3" ref="AK130:AK136">IF(SUM(AN130:AS131)=0,"",SUM(AN130:AQ130))</f>
        <v>6</v>
      </c>
      <c r="AL130" s="276"/>
      <c r="AM130" s="277"/>
      <c r="AN130" s="275">
        <f>IF(CG127+CG129=0,"",CG127)</f>
        <v>3</v>
      </c>
      <c r="AO130" s="276"/>
      <c r="AP130" s="277"/>
      <c r="AQ130" s="275">
        <f>IF(CG127+CG129=0,"",CG129)</f>
        <v>3</v>
      </c>
      <c r="AR130" s="276"/>
      <c r="AS130" s="277"/>
      <c r="AT130" s="278"/>
      <c r="AU130" s="279"/>
      <c r="AV130" s="280"/>
      <c r="AW130" s="275">
        <f aca="true" t="shared" si="4" ref="AW130:AW136">IF(AK130&lt;&gt;"",AN130*2+AQ130-AT130,"")</f>
        <v>9</v>
      </c>
      <c r="AX130" s="276"/>
      <c r="AY130" s="277"/>
      <c r="AZ130" s="281"/>
      <c r="BA130" s="282"/>
      <c r="BB130" s="282"/>
      <c r="BC130" s="282"/>
      <c r="BD130" s="282"/>
      <c r="BE130" s="282"/>
      <c r="BF130" s="282"/>
      <c r="BG130" s="282"/>
      <c r="BH130" s="282"/>
      <c r="BI130" s="282"/>
      <c r="BJ130" s="282"/>
      <c r="BK130" s="282"/>
      <c r="BL130" s="282"/>
      <c r="BM130" s="282"/>
      <c r="BN130" s="282"/>
      <c r="BO130" s="282"/>
      <c r="BP130" s="282"/>
      <c r="BQ130" s="282"/>
      <c r="BR130" s="282"/>
      <c r="BS130" s="282"/>
      <c r="BT130" s="282"/>
      <c r="BU130" s="282"/>
      <c r="BV130" s="282"/>
      <c r="BW130" s="282"/>
      <c r="BX130" s="282"/>
      <c r="BY130" s="282"/>
      <c r="BZ130" s="282"/>
      <c r="CA130" s="282"/>
      <c r="CB130" s="283"/>
      <c r="CC130" s="29"/>
      <c r="CD130" s="29"/>
      <c r="CE130" s="29"/>
      <c r="CF130" s="3"/>
      <c r="CG130" s="262"/>
      <c r="CH130" s="262"/>
      <c r="CI130" s="262"/>
      <c r="CJ130" s="262"/>
      <c r="CK130" s="262"/>
      <c r="CL130" s="262"/>
      <c r="CM130" s="262"/>
      <c r="CN130" s="3"/>
      <c r="CO130" s="3"/>
      <c r="CP130" s="3"/>
      <c r="CQ130" s="3"/>
      <c r="CR130" s="3"/>
      <c r="CS130" s="3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</row>
    <row r="131" spans="5:153" ht="12" customHeight="1">
      <c r="E131" s="30"/>
      <c r="F131" s="30"/>
      <c r="G131" s="30"/>
      <c r="H131" s="30"/>
      <c r="I131" s="30"/>
      <c r="J131" s="272">
        <f t="shared" si="2"/>
        <v>3</v>
      </c>
      <c r="K131" s="273"/>
      <c r="L131" s="273"/>
      <c r="M131" s="274"/>
      <c r="N131" s="34" t="str">
        <f>IF(G28&lt;&gt;"",G28&amp;"   ("&amp;Y28&amp;")","")</f>
        <v>Cristian Fernández   (CTT Mollerussa)</v>
      </c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6"/>
      <c r="AJ131" s="37"/>
      <c r="AK131" s="275">
        <f t="shared" si="3"/>
        <v>6</v>
      </c>
      <c r="AL131" s="276"/>
      <c r="AM131" s="277"/>
      <c r="AN131" s="275">
        <f>IF(CH127+CH129=0,"",CH127)</f>
        <v>4</v>
      </c>
      <c r="AO131" s="276"/>
      <c r="AP131" s="277"/>
      <c r="AQ131" s="275">
        <f>IF(CH127+CH129=0,"",CH129)</f>
        <v>2</v>
      </c>
      <c r="AR131" s="276"/>
      <c r="AS131" s="277"/>
      <c r="AT131" s="278"/>
      <c r="AU131" s="279"/>
      <c r="AV131" s="280"/>
      <c r="AW131" s="275">
        <f t="shared" si="4"/>
        <v>10</v>
      </c>
      <c r="AX131" s="276"/>
      <c r="AY131" s="277"/>
      <c r="AZ131" s="281"/>
      <c r="BA131" s="282"/>
      <c r="BB131" s="282"/>
      <c r="BC131" s="282"/>
      <c r="BD131" s="282"/>
      <c r="BE131" s="282"/>
      <c r="BF131" s="282"/>
      <c r="BG131" s="282"/>
      <c r="BH131" s="282"/>
      <c r="BI131" s="282"/>
      <c r="BJ131" s="282"/>
      <c r="BK131" s="282"/>
      <c r="BL131" s="282"/>
      <c r="BM131" s="282"/>
      <c r="BN131" s="282"/>
      <c r="BO131" s="282"/>
      <c r="BP131" s="282"/>
      <c r="BQ131" s="282"/>
      <c r="BR131" s="282"/>
      <c r="BS131" s="282"/>
      <c r="BT131" s="282"/>
      <c r="BU131" s="282"/>
      <c r="BV131" s="282"/>
      <c r="BW131" s="282"/>
      <c r="BX131" s="282"/>
      <c r="BY131" s="282"/>
      <c r="BZ131" s="282"/>
      <c r="CA131" s="282"/>
      <c r="CB131" s="283"/>
      <c r="CC131" s="29"/>
      <c r="CD131" s="29"/>
      <c r="CE131" s="29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</row>
    <row r="132" spans="5:153" ht="12" customHeight="1">
      <c r="E132" s="30"/>
      <c r="F132" s="30"/>
      <c r="G132" s="30"/>
      <c r="H132" s="30"/>
      <c r="I132" s="30"/>
      <c r="J132" s="272">
        <f t="shared" si="2"/>
        <v>2</v>
      </c>
      <c r="K132" s="273"/>
      <c r="L132" s="273"/>
      <c r="M132" s="274"/>
      <c r="N132" s="34" t="str">
        <f>IF(G31&lt;&gt;"",G31&amp;"   ("&amp;Y31&amp;")","")</f>
        <v>Guillem Sans   (CTT Castellnou)</v>
      </c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6"/>
      <c r="AJ132" s="37"/>
      <c r="AK132" s="275">
        <f t="shared" si="3"/>
        <v>6</v>
      </c>
      <c r="AL132" s="276"/>
      <c r="AM132" s="277"/>
      <c r="AN132" s="275">
        <f>IF(CI127+CI129=0,"",CI127)</f>
        <v>5</v>
      </c>
      <c r="AO132" s="276"/>
      <c r="AP132" s="277"/>
      <c r="AQ132" s="275">
        <f>IF(CI127+CI129=0,"",CI129)</f>
        <v>1</v>
      </c>
      <c r="AR132" s="276"/>
      <c r="AS132" s="277"/>
      <c r="AT132" s="278"/>
      <c r="AU132" s="279"/>
      <c r="AV132" s="280"/>
      <c r="AW132" s="275">
        <f t="shared" si="4"/>
        <v>11</v>
      </c>
      <c r="AX132" s="276"/>
      <c r="AY132" s="277"/>
      <c r="AZ132" s="281"/>
      <c r="BA132" s="282"/>
      <c r="BB132" s="282"/>
      <c r="BC132" s="282"/>
      <c r="BD132" s="282"/>
      <c r="BE132" s="282"/>
      <c r="BF132" s="282"/>
      <c r="BG132" s="282"/>
      <c r="BH132" s="282"/>
      <c r="BI132" s="282"/>
      <c r="BJ132" s="282"/>
      <c r="BK132" s="282"/>
      <c r="BL132" s="282"/>
      <c r="BM132" s="282"/>
      <c r="BN132" s="282"/>
      <c r="BO132" s="282"/>
      <c r="BP132" s="282"/>
      <c r="BQ132" s="282"/>
      <c r="BR132" s="282"/>
      <c r="BS132" s="282"/>
      <c r="BT132" s="282"/>
      <c r="BU132" s="282"/>
      <c r="BV132" s="282"/>
      <c r="BW132" s="282"/>
      <c r="BX132" s="282"/>
      <c r="BY132" s="282"/>
      <c r="BZ132" s="282"/>
      <c r="CA132" s="282"/>
      <c r="CB132" s="283"/>
      <c r="CC132" s="29"/>
      <c r="CD132" s="29"/>
      <c r="CE132" s="29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</row>
    <row r="133" spans="5:153" ht="12" customHeight="1">
      <c r="E133" s="30"/>
      <c r="F133" s="30"/>
      <c r="G133" s="30"/>
      <c r="H133" s="30"/>
      <c r="I133" s="30"/>
      <c r="J133" s="272">
        <f t="shared" si="2"/>
        <v>1</v>
      </c>
      <c r="K133" s="273"/>
      <c r="L133" s="273"/>
      <c r="M133" s="274"/>
      <c r="N133" s="34" t="str">
        <f>IF(AS25&lt;&gt;"",AS25&amp;"   ("&amp;BK25&amp;")","")</f>
        <v>Pol Calderó   (CTT Castellnou)</v>
      </c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6"/>
      <c r="AJ133" s="37"/>
      <c r="AK133" s="275">
        <f t="shared" si="3"/>
        <v>6</v>
      </c>
      <c r="AL133" s="276"/>
      <c r="AM133" s="277"/>
      <c r="AN133" s="275">
        <f>IF(CJ127+CJ129=0,"",CJ127)</f>
        <v>6</v>
      </c>
      <c r="AO133" s="276"/>
      <c r="AP133" s="277"/>
      <c r="AQ133" s="275">
        <f>IF(CJ127+CJ129=0,"",CJ129)</f>
        <v>0</v>
      </c>
      <c r="AR133" s="276"/>
      <c r="AS133" s="277"/>
      <c r="AT133" s="278"/>
      <c r="AU133" s="279"/>
      <c r="AV133" s="280"/>
      <c r="AW133" s="275">
        <f t="shared" si="4"/>
        <v>12</v>
      </c>
      <c r="AX133" s="276"/>
      <c r="AY133" s="277"/>
      <c r="AZ133" s="281"/>
      <c r="BA133" s="282"/>
      <c r="BB133" s="282"/>
      <c r="BC133" s="282"/>
      <c r="BD133" s="282"/>
      <c r="BE133" s="282"/>
      <c r="BF133" s="282"/>
      <c r="BG133" s="282"/>
      <c r="BH133" s="282"/>
      <c r="BI133" s="282"/>
      <c r="BJ133" s="282"/>
      <c r="BK133" s="282"/>
      <c r="BL133" s="282"/>
      <c r="BM133" s="282"/>
      <c r="BN133" s="282"/>
      <c r="BO133" s="282"/>
      <c r="BP133" s="282"/>
      <c r="BQ133" s="282"/>
      <c r="BR133" s="282"/>
      <c r="BS133" s="282"/>
      <c r="BT133" s="282"/>
      <c r="BU133" s="282"/>
      <c r="BV133" s="282"/>
      <c r="BW133" s="282"/>
      <c r="BX133" s="282"/>
      <c r="BY133" s="282"/>
      <c r="BZ133" s="282"/>
      <c r="CA133" s="282"/>
      <c r="CB133" s="283"/>
      <c r="CC133" s="29"/>
      <c r="CD133" s="29"/>
      <c r="CE133" s="29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</row>
    <row r="134" spans="5:153" ht="12" customHeight="1">
      <c r="E134" s="30"/>
      <c r="F134" s="30"/>
      <c r="G134" s="30"/>
      <c r="H134" s="30"/>
      <c r="I134" s="30"/>
      <c r="J134" s="272">
        <f t="shared" si="2"/>
        <v>6</v>
      </c>
      <c r="K134" s="273"/>
      <c r="L134" s="273"/>
      <c r="M134" s="274"/>
      <c r="N134" s="34" t="str">
        <f>IF(AS28&lt;&gt;"",AS28&amp;"   ("&amp;BK28&amp;")","")</f>
        <v>Carles Planella   (CTT Borges)</v>
      </c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6"/>
      <c r="AJ134" s="37"/>
      <c r="AK134" s="275">
        <f>IF(SUM(AN134:AS135)=0,"",SUM(AN134:AQ134))</f>
        <v>6</v>
      </c>
      <c r="AL134" s="276"/>
      <c r="AM134" s="277"/>
      <c r="AN134" s="275">
        <f>IF(CK127+CK129=0,"",CK127)</f>
        <v>1</v>
      </c>
      <c r="AO134" s="276"/>
      <c r="AP134" s="277"/>
      <c r="AQ134" s="275">
        <f>IF(CK127+CK129=0,"",CK129)</f>
        <v>5</v>
      </c>
      <c r="AR134" s="276"/>
      <c r="AS134" s="277"/>
      <c r="AT134" s="278"/>
      <c r="AU134" s="279"/>
      <c r="AV134" s="280"/>
      <c r="AW134" s="275">
        <f>IF(AK134&lt;&gt;"",AN134*2+AQ134-AT134,"")</f>
        <v>7</v>
      </c>
      <c r="AX134" s="276"/>
      <c r="AY134" s="277"/>
      <c r="AZ134" s="281"/>
      <c r="BA134" s="282"/>
      <c r="BB134" s="282"/>
      <c r="BC134" s="282"/>
      <c r="BD134" s="282"/>
      <c r="BE134" s="282"/>
      <c r="BF134" s="282"/>
      <c r="BG134" s="282"/>
      <c r="BH134" s="282"/>
      <c r="BI134" s="282"/>
      <c r="BJ134" s="282"/>
      <c r="BK134" s="282"/>
      <c r="BL134" s="282"/>
      <c r="BM134" s="282"/>
      <c r="BN134" s="282"/>
      <c r="BO134" s="282"/>
      <c r="BP134" s="282"/>
      <c r="BQ134" s="282"/>
      <c r="BR134" s="282"/>
      <c r="BS134" s="282"/>
      <c r="BT134" s="282"/>
      <c r="BU134" s="282"/>
      <c r="BV134" s="282"/>
      <c r="BW134" s="282"/>
      <c r="BX134" s="282"/>
      <c r="BY134" s="282"/>
      <c r="BZ134" s="282"/>
      <c r="CA134" s="282"/>
      <c r="CB134" s="283"/>
      <c r="CC134" s="29"/>
      <c r="CD134" s="29"/>
      <c r="CE134" s="29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</row>
    <row r="135" spans="5:153" ht="12" customHeight="1">
      <c r="E135" s="30"/>
      <c r="F135" s="30"/>
      <c r="G135" s="30"/>
      <c r="H135" s="30"/>
      <c r="I135" s="30"/>
      <c r="J135" s="272">
        <f>IF(AK135&lt;&gt;"",RANK(AW135,$AW$130:$AW$136),"")</f>
        <v>7</v>
      </c>
      <c r="K135" s="273"/>
      <c r="L135" s="273"/>
      <c r="M135" s="274"/>
      <c r="N135" s="34" t="str">
        <f>IF(AS31&lt;&gt;"",AS31&amp;"   ("&amp;BK31&amp;")","")</f>
        <v>Aleix Bordell    (CTT Borges)</v>
      </c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6"/>
      <c r="AJ135" s="37"/>
      <c r="AK135" s="275">
        <f>IF(SUM(AN135:AS136)=0,"",SUM(AN135:AQ135))</f>
        <v>0</v>
      </c>
      <c r="AL135" s="276"/>
      <c r="AM135" s="277"/>
      <c r="AN135" s="275">
        <f>IF(CL127+CL129=0,"",CL127)</f>
        <v>0</v>
      </c>
      <c r="AO135" s="276"/>
      <c r="AP135" s="277"/>
      <c r="AQ135" s="275">
        <f>IF(CL127+CL129=0,"",CL127)</f>
        <v>0</v>
      </c>
      <c r="AR135" s="276"/>
      <c r="AS135" s="277"/>
      <c r="AT135" s="278"/>
      <c r="AU135" s="279"/>
      <c r="AV135" s="280"/>
      <c r="AW135" s="275">
        <f>IF(AK135&lt;&gt;"",AN135*2+AQ135-AT135,"")</f>
        <v>0</v>
      </c>
      <c r="AX135" s="276"/>
      <c r="AY135" s="277"/>
      <c r="AZ135" s="40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2"/>
      <c r="CC135" s="29"/>
      <c r="CD135" s="29"/>
      <c r="CE135" s="29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</row>
    <row r="136" spans="5:153" ht="12" customHeight="1">
      <c r="E136" s="30"/>
      <c r="F136" s="30"/>
      <c r="G136" s="30"/>
      <c r="H136" s="30"/>
      <c r="I136" s="30"/>
      <c r="J136" s="272">
        <f t="shared" si="2"/>
        <v>5</v>
      </c>
      <c r="K136" s="273"/>
      <c r="L136" s="273"/>
      <c r="M136" s="274"/>
      <c r="N136" s="34" t="str">
        <f>IF(AS34&lt;&gt;"",AS34&amp;"   ("&amp;BK34&amp;")","")</f>
        <v>Victor Cayuela   (CTT Lleida)</v>
      </c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6"/>
      <c r="AJ136" s="37"/>
      <c r="AK136" s="275">
        <f t="shared" si="3"/>
        <v>6</v>
      </c>
      <c r="AL136" s="276"/>
      <c r="AM136" s="277"/>
      <c r="AN136" s="275">
        <f>IF(CM127+CM129=0,"",CM127)</f>
        <v>2</v>
      </c>
      <c r="AO136" s="276"/>
      <c r="AP136" s="277"/>
      <c r="AQ136" s="275">
        <f>IF(CM127+CM129=0,"",CM129)</f>
        <v>4</v>
      </c>
      <c r="AR136" s="276"/>
      <c r="AS136" s="277"/>
      <c r="AT136" s="278"/>
      <c r="AU136" s="279"/>
      <c r="AV136" s="280"/>
      <c r="AW136" s="275">
        <f t="shared" si="4"/>
        <v>8</v>
      </c>
      <c r="AX136" s="276"/>
      <c r="AY136" s="277"/>
      <c r="AZ136" s="284"/>
      <c r="BA136" s="285"/>
      <c r="BB136" s="285"/>
      <c r="BC136" s="285"/>
      <c r="BD136" s="285"/>
      <c r="BE136" s="285"/>
      <c r="BF136" s="285"/>
      <c r="BG136" s="285"/>
      <c r="BH136" s="285"/>
      <c r="BI136" s="285"/>
      <c r="BJ136" s="285"/>
      <c r="BK136" s="285"/>
      <c r="BL136" s="285"/>
      <c r="BM136" s="285"/>
      <c r="BN136" s="285"/>
      <c r="BO136" s="285"/>
      <c r="BP136" s="285"/>
      <c r="BQ136" s="285"/>
      <c r="BR136" s="285"/>
      <c r="BS136" s="285"/>
      <c r="BT136" s="285"/>
      <c r="BU136" s="285"/>
      <c r="BV136" s="285"/>
      <c r="BW136" s="285"/>
      <c r="BX136" s="285"/>
      <c r="BY136" s="285"/>
      <c r="BZ136" s="285"/>
      <c r="CA136" s="285"/>
      <c r="CB136" s="286"/>
      <c r="CC136" s="29"/>
      <c r="CD136" s="29"/>
      <c r="CE136" s="29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</row>
    <row r="137" spans="1:153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</row>
    <row r="138" spans="1:153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</row>
    <row r="139" spans="1:153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</row>
    <row r="140" spans="1:153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</row>
    <row r="141" spans="1:153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</row>
    <row r="142" spans="1:153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</row>
    <row r="143" spans="1:153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</row>
    <row r="144" spans="1:153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</row>
    <row r="145" spans="1:153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</row>
    <row r="146" spans="1:153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</row>
    <row r="147" spans="1:153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</row>
    <row r="148" spans="1:153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</row>
    <row r="149" spans="1:153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</row>
    <row r="150" spans="1:153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</row>
    <row r="151" spans="5:153" ht="12.75" customHeight="1">
      <c r="E151" s="30"/>
      <c r="F151" s="30"/>
      <c r="G151" s="30"/>
      <c r="H151" s="30"/>
      <c r="I151" s="30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38"/>
      <c r="AX151" s="30"/>
      <c r="AY151" s="30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</row>
    <row r="152" spans="6:153" ht="12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</row>
    <row r="153" spans="93:153" ht="12.75" customHeight="1"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</row>
    <row r="154" spans="93:153" ht="6.75" customHeight="1"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</row>
    <row r="155" spans="93:153" ht="6.75" customHeight="1"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</row>
    <row r="156" spans="93:153" ht="6.75" customHeight="1"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</row>
    <row r="157" spans="93:153" ht="6.75" customHeight="1"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</row>
    <row r="158" spans="93:153" ht="6.75" customHeight="1"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</row>
    <row r="159" spans="93:153" ht="6.75" customHeight="1"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</row>
    <row r="160" spans="93:153" ht="6.75" customHeight="1"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</row>
    <row r="161" spans="93:153" ht="6.75" customHeight="1"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</row>
    <row r="162" spans="93:153" ht="6.75" customHeight="1"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</row>
    <row r="163" spans="93:153" ht="6.75" customHeight="1"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</row>
    <row r="164" spans="93:153" ht="6.75" customHeight="1"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</row>
    <row r="165" spans="93:153" ht="6.75" customHeight="1"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</row>
    <row r="166" spans="93:153" ht="6.75" customHeight="1"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</row>
    <row r="167" spans="93:153" ht="6.75" customHeight="1"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</row>
    <row r="168" spans="93:153" ht="6.75" customHeight="1"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</row>
    <row r="169" spans="93:153" ht="6.75" customHeight="1"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</row>
    <row r="170" spans="93:153" ht="6.75" customHeight="1"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</row>
    <row r="171" spans="84:89" ht="6.75" customHeight="1">
      <c r="CF171" s="29"/>
      <c r="CG171" s="29"/>
      <c r="CH171" s="30"/>
      <c r="CI171" s="30"/>
      <c r="CJ171" s="5"/>
      <c r="CK171" s="5"/>
    </row>
    <row r="172" spans="84:89" ht="6.75" customHeight="1">
      <c r="CF172" s="29"/>
      <c r="CG172" s="29"/>
      <c r="CH172" s="30"/>
      <c r="CI172" s="30"/>
      <c r="CJ172" s="5"/>
      <c r="CK172" s="5"/>
    </row>
    <row r="173" spans="84:89" ht="6.75" customHeight="1">
      <c r="CF173" s="29"/>
      <c r="CG173" s="29"/>
      <c r="CH173" s="30"/>
      <c r="CI173" s="30"/>
      <c r="CJ173" s="5"/>
      <c r="CK173" s="5"/>
    </row>
    <row r="174" spans="84:89" ht="6.75" customHeight="1">
      <c r="CF174" s="29"/>
      <c r="CG174" s="29"/>
      <c r="CH174" s="30"/>
      <c r="CI174" s="30"/>
      <c r="CJ174" s="5"/>
      <c r="CK174" s="5"/>
    </row>
    <row r="175" spans="1:92" s="18" customFormat="1" ht="6.75" customHeight="1">
      <c r="A175" s="5"/>
      <c r="B175" s="5"/>
      <c r="C175" s="5"/>
      <c r="D175" s="5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29"/>
      <c r="CG175" s="29"/>
      <c r="CH175" s="30"/>
      <c r="CI175" s="30"/>
      <c r="CJ175" s="5"/>
      <c r="CK175" s="5"/>
      <c r="CL175" s="5"/>
      <c r="CM175" s="5"/>
      <c r="CN175" s="5"/>
    </row>
    <row r="176" spans="1:92" s="18" customFormat="1" ht="6.75" customHeight="1">
      <c r="A176" s="5"/>
      <c r="B176" s="5"/>
      <c r="C176" s="5"/>
      <c r="D176" s="5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5"/>
      <c r="CK176" s="5"/>
      <c r="CL176" s="5"/>
      <c r="CM176" s="5"/>
      <c r="CN176" s="5"/>
    </row>
    <row r="177" spans="1:92" s="18" customFormat="1" ht="6.75" customHeight="1">
      <c r="A177" s="5"/>
      <c r="B177" s="5"/>
      <c r="C177" s="5"/>
      <c r="D177" s="5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5"/>
      <c r="CK177" s="5"/>
      <c r="CL177" s="5"/>
      <c r="CM177" s="5"/>
      <c r="CN177" s="5"/>
    </row>
    <row r="178" spans="1:92" s="18" customFormat="1" ht="6.75" customHeight="1">
      <c r="A178" s="5"/>
      <c r="B178" s="5"/>
      <c r="C178" s="5"/>
      <c r="D178" s="5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5"/>
      <c r="CK178" s="5"/>
      <c r="CL178" s="5"/>
      <c r="CM178" s="5"/>
      <c r="CN178" s="5"/>
    </row>
    <row r="179" spans="1:92" s="18" customFormat="1" ht="6.75" customHeight="1">
      <c r="A179" s="5"/>
      <c r="B179" s="5"/>
      <c r="C179" s="5"/>
      <c r="D179" s="5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5"/>
      <c r="CK179" s="5"/>
      <c r="CL179" s="5"/>
      <c r="CM179" s="5"/>
      <c r="CN179" s="5"/>
    </row>
    <row r="180" spans="1:92" s="18" customFormat="1" ht="6.75" customHeight="1">
      <c r="A180" s="5"/>
      <c r="B180" s="5"/>
      <c r="C180" s="5"/>
      <c r="D180" s="5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5"/>
      <c r="CK180" s="5"/>
      <c r="CL180" s="5"/>
      <c r="CM180" s="5"/>
      <c r="CN180" s="5"/>
    </row>
    <row r="181" spans="1:92" s="18" customFormat="1" ht="6.75" customHeight="1">
      <c r="A181" s="5"/>
      <c r="B181" s="5"/>
      <c r="C181" s="5"/>
      <c r="D181" s="5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5"/>
      <c r="CK181" s="5"/>
      <c r="CL181" s="5"/>
      <c r="CM181" s="5"/>
      <c r="CN181" s="5"/>
    </row>
    <row r="182" spans="1:89" s="18" customFormat="1" ht="6.75" customHeight="1">
      <c r="A182" s="5"/>
      <c r="B182" s="5"/>
      <c r="C182" s="5"/>
      <c r="D182" s="5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30"/>
      <c r="CH182" s="30"/>
      <c r="CI182" s="30"/>
      <c r="CJ182" s="30"/>
      <c r="CK182" s="30"/>
    </row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spans="1:89" s="18" customFormat="1" ht="12.75" customHeight="1">
      <c r="A234" s="5"/>
      <c r="B234" s="5"/>
      <c r="C234" s="5"/>
      <c r="D234" s="5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30"/>
      <c r="CH234" s="30"/>
      <c r="CI234" s="30"/>
      <c r="CJ234" s="30"/>
      <c r="CK234" s="30"/>
    </row>
    <row r="235" spans="1:89" s="18" customFormat="1" ht="12.75" customHeight="1">
      <c r="A235" s="5"/>
      <c r="B235" s="5"/>
      <c r="C235" s="5"/>
      <c r="D235" s="5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30"/>
      <c r="CH235" s="30"/>
      <c r="CI235" s="30"/>
      <c r="CJ235" s="30"/>
      <c r="CK235" s="30"/>
    </row>
    <row r="236" spans="1:89" s="18" customFormat="1" ht="12.75" customHeight="1">
      <c r="A236" s="5"/>
      <c r="B236" s="5"/>
      <c r="C236" s="5"/>
      <c r="D236" s="5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30"/>
      <c r="CH236" s="30"/>
      <c r="CI236" s="30"/>
      <c r="CJ236" s="30"/>
      <c r="CK236" s="30"/>
    </row>
    <row r="237" spans="1:89" s="18" customFormat="1" ht="12.75" customHeight="1">
      <c r="A237" s="5"/>
      <c r="B237" s="5"/>
      <c r="C237" s="5"/>
      <c r="D237" s="5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30"/>
      <c r="CH237" s="30"/>
      <c r="CI237" s="30"/>
      <c r="CJ237" s="30"/>
      <c r="CK237" s="30"/>
    </row>
    <row r="238" spans="1:89" s="18" customFormat="1" ht="12.75" customHeight="1">
      <c r="A238" s="5"/>
      <c r="B238" s="5"/>
      <c r="C238" s="5"/>
      <c r="D238" s="5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30"/>
      <c r="CH238" s="30"/>
      <c r="CI238" s="30"/>
      <c r="CJ238" s="30"/>
      <c r="CK238" s="30"/>
    </row>
    <row r="239" spans="1:89" s="18" customFormat="1" ht="12.75" customHeight="1">
      <c r="A239" s="5"/>
      <c r="B239" s="5"/>
      <c r="C239" s="5"/>
      <c r="D239" s="5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30"/>
      <c r="CH239" s="30"/>
      <c r="CI239" s="30"/>
      <c r="CJ239" s="30"/>
      <c r="CK239" s="30"/>
    </row>
    <row r="240" spans="1:89" s="18" customFormat="1" ht="12.75" customHeight="1">
      <c r="A240" s="5"/>
      <c r="B240" s="5"/>
      <c r="C240" s="5"/>
      <c r="D240" s="5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30"/>
      <c r="CH240" s="30"/>
      <c r="CI240" s="30"/>
      <c r="CJ240" s="30"/>
      <c r="CK240" s="30"/>
    </row>
    <row r="241" spans="1:89" s="18" customFormat="1" ht="12.75" customHeight="1">
      <c r="A241" s="5"/>
      <c r="B241" s="5"/>
      <c r="C241" s="5"/>
      <c r="D241" s="5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30"/>
      <c r="CH241" s="30"/>
      <c r="CI241" s="30"/>
      <c r="CJ241" s="30"/>
      <c r="CK241" s="30"/>
    </row>
    <row r="242" spans="1:89" s="18" customFormat="1" ht="12.75" customHeight="1">
      <c r="A242" s="5"/>
      <c r="B242" s="5"/>
      <c r="C242" s="5"/>
      <c r="D242" s="5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30"/>
      <c r="CH242" s="30"/>
      <c r="CI242" s="30"/>
      <c r="CJ242" s="30"/>
      <c r="CK242" s="30"/>
    </row>
    <row r="243" spans="1:89" s="18" customFormat="1" ht="12.75" customHeight="1">
      <c r="A243" s="5"/>
      <c r="B243" s="5"/>
      <c r="C243" s="5"/>
      <c r="D243" s="5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30"/>
      <c r="CH243" s="30"/>
      <c r="CI243" s="30"/>
      <c r="CJ243" s="30"/>
      <c r="CK243" s="30"/>
    </row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</sheetData>
  <sheetProtection selectLockedCells="1"/>
  <mergeCells count="570">
    <mergeCell ref="AZ136:CB136"/>
    <mergeCell ref="J136:M136"/>
    <mergeCell ref="AK136:AM136"/>
    <mergeCell ref="AN136:AP136"/>
    <mergeCell ref="AQ136:AS136"/>
    <mergeCell ref="AT136:AV136"/>
    <mergeCell ref="AW136:AY136"/>
    <mergeCell ref="AZ134:CB134"/>
    <mergeCell ref="J135:M135"/>
    <mergeCell ref="AK135:AM135"/>
    <mergeCell ref="AN135:AP135"/>
    <mergeCell ref="AQ135:AS135"/>
    <mergeCell ref="AT135:AV135"/>
    <mergeCell ref="AW135:AY135"/>
    <mergeCell ref="J134:M134"/>
    <mergeCell ref="AK134:AM134"/>
    <mergeCell ref="AN134:AP134"/>
    <mergeCell ref="AQ134:AS134"/>
    <mergeCell ref="AT134:AV134"/>
    <mergeCell ref="AW134:AY134"/>
    <mergeCell ref="AZ132:CB132"/>
    <mergeCell ref="J133:M133"/>
    <mergeCell ref="AK133:AM133"/>
    <mergeCell ref="AN133:AP133"/>
    <mergeCell ref="AQ133:AS133"/>
    <mergeCell ref="AT133:AV133"/>
    <mergeCell ref="AW133:AY133"/>
    <mergeCell ref="AZ133:CB133"/>
    <mergeCell ref="J132:M132"/>
    <mergeCell ref="AK132:AM132"/>
    <mergeCell ref="AN132:AP132"/>
    <mergeCell ref="AQ132:AS132"/>
    <mergeCell ref="AT132:AV132"/>
    <mergeCell ref="AW132:AY132"/>
    <mergeCell ref="AZ130:CB130"/>
    <mergeCell ref="J131:M131"/>
    <mergeCell ref="AK131:AM131"/>
    <mergeCell ref="AN131:AP131"/>
    <mergeCell ref="AQ131:AS131"/>
    <mergeCell ref="AT131:AV131"/>
    <mergeCell ref="AW131:AY131"/>
    <mergeCell ref="AZ131:CB131"/>
    <mergeCell ref="CJ129:CJ130"/>
    <mergeCell ref="CK129:CK130"/>
    <mergeCell ref="CL129:CL130"/>
    <mergeCell ref="CM129:CM130"/>
    <mergeCell ref="J130:M130"/>
    <mergeCell ref="AK130:AM130"/>
    <mergeCell ref="AN130:AP130"/>
    <mergeCell ref="AQ130:AS130"/>
    <mergeCell ref="AT130:AV130"/>
    <mergeCell ref="AW130:AY130"/>
    <mergeCell ref="CM127:CM128"/>
    <mergeCell ref="AK129:AM129"/>
    <mergeCell ref="AN129:AP129"/>
    <mergeCell ref="AQ129:AS129"/>
    <mergeCell ref="AT129:AV129"/>
    <mergeCell ref="AW129:AY129"/>
    <mergeCell ref="AZ129:CB129"/>
    <mergeCell ref="CG129:CG130"/>
    <mergeCell ref="CH129:CH130"/>
    <mergeCell ref="CI129:CI130"/>
    <mergeCell ref="CG127:CG128"/>
    <mergeCell ref="CH127:CH128"/>
    <mergeCell ref="CI127:CI128"/>
    <mergeCell ref="CJ127:CJ128"/>
    <mergeCell ref="CK127:CK128"/>
    <mergeCell ref="CL127:CL128"/>
    <mergeCell ref="BX123:CB126"/>
    <mergeCell ref="CC123:CD126"/>
    <mergeCell ref="A125:A126"/>
    <mergeCell ref="B125:D126"/>
    <mergeCell ref="Q125:AH126"/>
    <mergeCell ref="Q123:AH124"/>
    <mergeCell ref="AI123:AM126"/>
    <mergeCell ref="AN123:AR126"/>
    <mergeCell ref="AS123:AW126"/>
    <mergeCell ref="BC123:BG126"/>
    <mergeCell ref="BX119:CB122"/>
    <mergeCell ref="CC119:CD122"/>
    <mergeCell ref="A121:A122"/>
    <mergeCell ref="B121:D122"/>
    <mergeCell ref="Q121:AH122"/>
    <mergeCell ref="B123:D124"/>
    <mergeCell ref="E123:G126"/>
    <mergeCell ref="H123:J126"/>
    <mergeCell ref="BH123:BW126"/>
    <mergeCell ref="K123:M126"/>
    <mergeCell ref="N123:P126"/>
    <mergeCell ref="AI119:AM122"/>
    <mergeCell ref="AN119:AR122"/>
    <mergeCell ref="AS119:AW122"/>
    <mergeCell ref="AX119:BB122"/>
    <mergeCell ref="AX123:BB126"/>
    <mergeCell ref="BC119:BG122"/>
    <mergeCell ref="BH119:BW122"/>
    <mergeCell ref="B119:D120"/>
    <mergeCell ref="E119:G122"/>
    <mergeCell ref="H119:J122"/>
    <mergeCell ref="K119:M122"/>
    <mergeCell ref="N119:P122"/>
    <mergeCell ref="Q119:AH120"/>
    <mergeCell ref="BX115:CB118"/>
    <mergeCell ref="CC115:CD118"/>
    <mergeCell ref="A117:A118"/>
    <mergeCell ref="B117:D118"/>
    <mergeCell ref="Q117:AH118"/>
    <mergeCell ref="Q115:AH116"/>
    <mergeCell ref="AI115:AM118"/>
    <mergeCell ref="AN115:AR118"/>
    <mergeCell ref="AS115:AW118"/>
    <mergeCell ref="BC115:BG118"/>
    <mergeCell ref="BX111:CB114"/>
    <mergeCell ref="CC111:CD114"/>
    <mergeCell ref="A113:A114"/>
    <mergeCell ref="B113:D114"/>
    <mergeCell ref="Q113:AH114"/>
    <mergeCell ref="B115:D116"/>
    <mergeCell ref="E115:G118"/>
    <mergeCell ref="H115:J118"/>
    <mergeCell ref="BH115:BW118"/>
    <mergeCell ref="K115:M118"/>
    <mergeCell ref="N115:P118"/>
    <mergeCell ref="AI111:AM114"/>
    <mergeCell ref="AN111:AR114"/>
    <mergeCell ref="AS111:AW114"/>
    <mergeCell ref="AX111:BB114"/>
    <mergeCell ref="AX115:BB118"/>
    <mergeCell ref="BC111:BG114"/>
    <mergeCell ref="BH111:BW114"/>
    <mergeCell ref="B111:D112"/>
    <mergeCell ref="E111:G114"/>
    <mergeCell ref="H111:J114"/>
    <mergeCell ref="K111:M114"/>
    <mergeCell ref="N111:P114"/>
    <mergeCell ref="Q111:AH112"/>
    <mergeCell ref="BX107:CB110"/>
    <mergeCell ref="CC107:CD110"/>
    <mergeCell ref="A109:A110"/>
    <mergeCell ref="B109:D110"/>
    <mergeCell ref="Q109:AH110"/>
    <mergeCell ref="Q107:AH108"/>
    <mergeCell ref="AI107:AM110"/>
    <mergeCell ref="AN107:AR110"/>
    <mergeCell ref="AS107:AW110"/>
    <mergeCell ref="BC107:BG110"/>
    <mergeCell ref="BX103:CB106"/>
    <mergeCell ref="CC103:CD106"/>
    <mergeCell ref="A105:A106"/>
    <mergeCell ref="B105:D106"/>
    <mergeCell ref="Q105:AH106"/>
    <mergeCell ref="B107:D108"/>
    <mergeCell ref="E107:G110"/>
    <mergeCell ref="H107:J110"/>
    <mergeCell ref="BH107:BW110"/>
    <mergeCell ref="K107:M110"/>
    <mergeCell ref="N107:P110"/>
    <mergeCell ref="AI103:AM106"/>
    <mergeCell ref="AN103:AR106"/>
    <mergeCell ref="AS103:AW106"/>
    <mergeCell ref="AX103:BB106"/>
    <mergeCell ref="AX107:BB110"/>
    <mergeCell ref="BC103:BG106"/>
    <mergeCell ref="BH103:BW106"/>
    <mergeCell ref="B103:D104"/>
    <mergeCell ref="E103:G106"/>
    <mergeCell ref="H103:J106"/>
    <mergeCell ref="K103:M106"/>
    <mergeCell ref="N103:P106"/>
    <mergeCell ref="Q103:AH104"/>
    <mergeCell ref="BX99:CB102"/>
    <mergeCell ref="CC99:CD102"/>
    <mergeCell ref="A101:A102"/>
    <mergeCell ref="B101:D102"/>
    <mergeCell ref="E101:G102"/>
    <mergeCell ref="Q101:AH102"/>
    <mergeCell ref="AI99:AM102"/>
    <mergeCell ref="AN99:AR102"/>
    <mergeCell ref="AS99:AW102"/>
    <mergeCell ref="AX99:BB102"/>
    <mergeCell ref="BC99:BG102"/>
    <mergeCell ref="BH99:BW102"/>
    <mergeCell ref="B99:D100"/>
    <mergeCell ref="E99:G100"/>
    <mergeCell ref="H99:J102"/>
    <mergeCell ref="K99:M102"/>
    <mergeCell ref="N99:P102"/>
    <mergeCell ref="Q99:AH100"/>
    <mergeCell ref="BX95:CB98"/>
    <mergeCell ref="CC95:CD98"/>
    <mergeCell ref="A97:A98"/>
    <mergeCell ref="B97:D98"/>
    <mergeCell ref="E97:G98"/>
    <mergeCell ref="Q97:AH98"/>
    <mergeCell ref="AI95:AM98"/>
    <mergeCell ref="AN95:AR98"/>
    <mergeCell ref="AS95:AW98"/>
    <mergeCell ref="AX95:BB98"/>
    <mergeCell ref="BC95:BG98"/>
    <mergeCell ref="BH95:BW98"/>
    <mergeCell ref="B95:D96"/>
    <mergeCell ref="E95:G96"/>
    <mergeCell ref="H95:J98"/>
    <mergeCell ref="K95:M98"/>
    <mergeCell ref="N95:P98"/>
    <mergeCell ref="Q95:AH96"/>
    <mergeCell ref="BX91:CB94"/>
    <mergeCell ref="CC91:CD94"/>
    <mergeCell ref="A93:A94"/>
    <mergeCell ref="B93:D94"/>
    <mergeCell ref="E93:G94"/>
    <mergeCell ref="Q93:AH94"/>
    <mergeCell ref="AI91:AM94"/>
    <mergeCell ref="AN91:AR94"/>
    <mergeCell ref="AS91:AW94"/>
    <mergeCell ref="AX91:BB94"/>
    <mergeCell ref="BC91:BG94"/>
    <mergeCell ref="BH91:BW94"/>
    <mergeCell ref="B91:D92"/>
    <mergeCell ref="E91:G92"/>
    <mergeCell ref="H91:J94"/>
    <mergeCell ref="K91:M94"/>
    <mergeCell ref="N91:P94"/>
    <mergeCell ref="Q91:AH92"/>
    <mergeCell ref="BX87:CB90"/>
    <mergeCell ref="CC87:CD90"/>
    <mergeCell ref="A89:A90"/>
    <mergeCell ref="B89:D90"/>
    <mergeCell ref="E89:G90"/>
    <mergeCell ref="Q89:AH90"/>
    <mergeCell ref="AI87:AM90"/>
    <mergeCell ref="AN87:AR90"/>
    <mergeCell ref="AS87:AW90"/>
    <mergeCell ref="AX87:BB90"/>
    <mergeCell ref="BC87:BG90"/>
    <mergeCell ref="BH87:BW90"/>
    <mergeCell ref="B87:D88"/>
    <mergeCell ref="E87:G88"/>
    <mergeCell ref="H87:J90"/>
    <mergeCell ref="K87:M90"/>
    <mergeCell ref="N87:P90"/>
    <mergeCell ref="Q87:AH88"/>
    <mergeCell ref="BX83:CB86"/>
    <mergeCell ref="CC83:CD86"/>
    <mergeCell ref="A85:A86"/>
    <mergeCell ref="B85:D86"/>
    <mergeCell ref="E85:G86"/>
    <mergeCell ref="Q85:AH86"/>
    <mergeCell ref="AI83:AM86"/>
    <mergeCell ref="AN83:AR86"/>
    <mergeCell ref="AS83:AW86"/>
    <mergeCell ref="AX83:BB86"/>
    <mergeCell ref="BC83:BG86"/>
    <mergeCell ref="BH83:BW86"/>
    <mergeCell ref="B83:D84"/>
    <mergeCell ref="E83:G84"/>
    <mergeCell ref="H83:J86"/>
    <mergeCell ref="K83:M86"/>
    <mergeCell ref="N83:P86"/>
    <mergeCell ref="Q83:AH84"/>
    <mergeCell ref="BX79:CB82"/>
    <mergeCell ref="CC79:CD82"/>
    <mergeCell ref="A81:A82"/>
    <mergeCell ref="B81:D82"/>
    <mergeCell ref="E81:G82"/>
    <mergeCell ref="H81:J82"/>
    <mergeCell ref="Q81:AH82"/>
    <mergeCell ref="AI79:AM82"/>
    <mergeCell ref="AN79:AR82"/>
    <mergeCell ref="AS79:AW82"/>
    <mergeCell ref="AX79:BB82"/>
    <mergeCell ref="BC79:BG82"/>
    <mergeCell ref="BH79:BW82"/>
    <mergeCell ref="B79:D80"/>
    <mergeCell ref="E79:G80"/>
    <mergeCell ref="H79:J80"/>
    <mergeCell ref="K79:M82"/>
    <mergeCell ref="N79:P82"/>
    <mergeCell ref="Q79:AH80"/>
    <mergeCell ref="BX75:CB78"/>
    <mergeCell ref="CC75:CD78"/>
    <mergeCell ref="A77:A78"/>
    <mergeCell ref="B77:D78"/>
    <mergeCell ref="E77:G78"/>
    <mergeCell ref="H77:J78"/>
    <mergeCell ref="Q77:AH78"/>
    <mergeCell ref="AI75:AM78"/>
    <mergeCell ref="AN75:AR78"/>
    <mergeCell ref="AS75:AW78"/>
    <mergeCell ref="AX75:BB78"/>
    <mergeCell ref="BC75:BG78"/>
    <mergeCell ref="BH75:BW78"/>
    <mergeCell ref="B75:D76"/>
    <mergeCell ref="E75:G76"/>
    <mergeCell ref="H75:J76"/>
    <mergeCell ref="K75:M78"/>
    <mergeCell ref="N75:P78"/>
    <mergeCell ref="Q75:AH76"/>
    <mergeCell ref="BX71:CB74"/>
    <mergeCell ref="CC71:CD74"/>
    <mergeCell ref="A73:A74"/>
    <mergeCell ref="B73:D74"/>
    <mergeCell ref="E73:G74"/>
    <mergeCell ref="H73:J74"/>
    <mergeCell ref="Q73:AH74"/>
    <mergeCell ref="AI71:AM74"/>
    <mergeCell ref="AN71:AR74"/>
    <mergeCell ref="AS71:AW74"/>
    <mergeCell ref="AX71:BB74"/>
    <mergeCell ref="BC71:BG74"/>
    <mergeCell ref="BH71:BW74"/>
    <mergeCell ref="B71:D72"/>
    <mergeCell ref="E71:G72"/>
    <mergeCell ref="H71:J72"/>
    <mergeCell ref="K71:M74"/>
    <mergeCell ref="N71:P74"/>
    <mergeCell ref="Q71:AH72"/>
    <mergeCell ref="BX67:CB70"/>
    <mergeCell ref="CC67:CD70"/>
    <mergeCell ref="A69:A70"/>
    <mergeCell ref="B69:D70"/>
    <mergeCell ref="E69:G70"/>
    <mergeCell ref="H69:J70"/>
    <mergeCell ref="Q69:AH70"/>
    <mergeCell ref="AI67:AM70"/>
    <mergeCell ref="AN67:AR70"/>
    <mergeCell ref="AS67:AW70"/>
    <mergeCell ref="AX67:BB70"/>
    <mergeCell ref="BC67:BG70"/>
    <mergeCell ref="BH67:BW70"/>
    <mergeCell ref="B67:D68"/>
    <mergeCell ref="E67:G68"/>
    <mergeCell ref="H67:J68"/>
    <mergeCell ref="K67:M70"/>
    <mergeCell ref="N67:P70"/>
    <mergeCell ref="Q67:AH68"/>
    <mergeCell ref="BX63:CB66"/>
    <mergeCell ref="CC63:CD66"/>
    <mergeCell ref="A65:A66"/>
    <mergeCell ref="B65:D66"/>
    <mergeCell ref="E65:G66"/>
    <mergeCell ref="H65:J66"/>
    <mergeCell ref="K65:M66"/>
    <mergeCell ref="Q65:AH66"/>
    <mergeCell ref="AI63:AM66"/>
    <mergeCell ref="AN63:AR66"/>
    <mergeCell ref="AS63:AW66"/>
    <mergeCell ref="AX63:BB66"/>
    <mergeCell ref="BC63:BG66"/>
    <mergeCell ref="BH63:BW66"/>
    <mergeCell ref="B63:D64"/>
    <mergeCell ref="E63:G64"/>
    <mergeCell ref="H63:J64"/>
    <mergeCell ref="K63:M64"/>
    <mergeCell ref="N63:P66"/>
    <mergeCell ref="Q63:AH64"/>
    <mergeCell ref="BX59:CB62"/>
    <mergeCell ref="CC59:CD62"/>
    <mergeCell ref="A61:A62"/>
    <mergeCell ref="B61:D62"/>
    <mergeCell ref="E61:G62"/>
    <mergeCell ref="H61:J62"/>
    <mergeCell ref="K61:M62"/>
    <mergeCell ref="Q61:AH62"/>
    <mergeCell ref="AI59:AM62"/>
    <mergeCell ref="AN59:AR62"/>
    <mergeCell ref="AS59:AW62"/>
    <mergeCell ref="AX59:BB62"/>
    <mergeCell ref="BC59:BG62"/>
    <mergeCell ref="BH59:BW62"/>
    <mergeCell ref="B59:D60"/>
    <mergeCell ref="E59:G60"/>
    <mergeCell ref="H59:J60"/>
    <mergeCell ref="K59:M60"/>
    <mergeCell ref="N59:P62"/>
    <mergeCell ref="Q59:AH60"/>
    <mergeCell ref="BX55:CB58"/>
    <mergeCell ref="CC55:CD58"/>
    <mergeCell ref="A57:A58"/>
    <mergeCell ref="B57:D58"/>
    <mergeCell ref="E57:G58"/>
    <mergeCell ref="H57:J58"/>
    <mergeCell ref="K57:M58"/>
    <mergeCell ref="Q57:AH58"/>
    <mergeCell ref="AI55:AM58"/>
    <mergeCell ref="AN55:AR58"/>
    <mergeCell ref="AS55:AW58"/>
    <mergeCell ref="AX55:BB58"/>
    <mergeCell ref="BC55:BG58"/>
    <mergeCell ref="BH55:BW58"/>
    <mergeCell ref="B55:D56"/>
    <mergeCell ref="E55:G56"/>
    <mergeCell ref="H55:J56"/>
    <mergeCell ref="K55:M56"/>
    <mergeCell ref="N55:P58"/>
    <mergeCell ref="Q55:AH56"/>
    <mergeCell ref="BX51:CB54"/>
    <mergeCell ref="CC51:CD54"/>
    <mergeCell ref="A53:A54"/>
    <mergeCell ref="B53:D54"/>
    <mergeCell ref="E53:G54"/>
    <mergeCell ref="H53:J54"/>
    <mergeCell ref="K53:M54"/>
    <mergeCell ref="N53:P54"/>
    <mergeCell ref="Q53:AH54"/>
    <mergeCell ref="AI51:AM54"/>
    <mergeCell ref="AN51:AR54"/>
    <mergeCell ref="AS51:AW54"/>
    <mergeCell ref="AX51:BB54"/>
    <mergeCell ref="BC51:BG54"/>
    <mergeCell ref="BH51:BW54"/>
    <mergeCell ref="B51:D52"/>
    <mergeCell ref="E51:G52"/>
    <mergeCell ref="H51:J52"/>
    <mergeCell ref="K51:M52"/>
    <mergeCell ref="N51:P52"/>
    <mergeCell ref="Q51:AH52"/>
    <mergeCell ref="BX47:CB50"/>
    <mergeCell ref="CC47:CD50"/>
    <mergeCell ref="A49:A50"/>
    <mergeCell ref="B49:D50"/>
    <mergeCell ref="E49:G50"/>
    <mergeCell ref="H49:J50"/>
    <mergeCell ref="K49:M50"/>
    <mergeCell ref="N49:P50"/>
    <mergeCell ref="Q49:AH50"/>
    <mergeCell ref="AI47:AM50"/>
    <mergeCell ref="AN47:AR50"/>
    <mergeCell ref="AS47:AW50"/>
    <mergeCell ref="AX47:BB50"/>
    <mergeCell ref="BC47:BG50"/>
    <mergeCell ref="BH47:BW50"/>
    <mergeCell ref="B47:D48"/>
    <mergeCell ref="E47:G48"/>
    <mergeCell ref="H47:J48"/>
    <mergeCell ref="K47:M48"/>
    <mergeCell ref="N47:P48"/>
    <mergeCell ref="Q47:AH48"/>
    <mergeCell ref="BX43:CB46"/>
    <mergeCell ref="CC43:CD46"/>
    <mergeCell ref="A45:A46"/>
    <mergeCell ref="B45:D46"/>
    <mergeCell ref="E45:G46"/>
    <mergeCell ref="H45:J46"/>
    <mergeCell ref="K45:M46"/>
    <mergeCell ref="N45:P46"/>
    <mergeCell ref="Q45:AH46"/>
    <mergeCell ref="AI43:AM46"/>
    <mergeCell ref="AN43:AR46"/>
    <mergeCell ref="AS43:AW46"/>
    <mergeCell ref="AX43:BB46"/>
    <mergeCell ref="BC43:BG46"/>
    <mergeCell ref="BH43:BW46"/>
    <mergeCell ref="B43:D44"/>
    <mergeCell ref="E43:G44"/>
    <mergeCell ref="H43:J44"/>
    <mergeCell ref="K43:M44"/>
    <mergeCell ref="N43:P44"/>
    <mergeCell ref="Q43:AH44"/>
    <mergeCell ref="CC40:CE41"/>
    <mergeCell ref="B41:D41"/>
    <mergeCell ref="E41:G41"/>
    <mergeCell ref="H41:J41"/>
    <mergeCell ref="K41:M41"/>
    <mergeCell ref="N41:P41"/>
    <mergeCell ref="Q40:AH41"/>
    <mergeCell ref="AI40:AM41"/>
    <mergeCell ref="AN40:AR41"/>
    <mergeCell ref="AS40:AW41"/>
    <mergeCell ref="AX40:BB41"/>
    <mergeCell ref="BC40:BG41"/>
    <mergeCell ref="AN38:AR39"/>
    <mergeCell ref="AS38:AW39"/>
    <mergeCell ref="AX38:BB39"/>
    <mergeCell ref="BC38:BG39"/>
    <mergeCell ref="BH38:BW41"/>
    <mergeCell ref="BX38:CB41"/>
    <mergeCell ref="AQ34:AR36"/>
    <mergeCell ref="AS34:BJ36"/>
    <mergeCell ref="BK34:CB36"/>
    <mergeCell ref="B38:D40"/>
    <mergeCell ref="E38:G40"/>
    <mergeCell ref="H38:J40"/>
    <mergeCell ref="K38:M40"/>
    <mergeCell ref="N38:P40"/>
    <mergeCell ref="Q38:AH39"/>
    <mergeCell ref="AI38:AM39"/>
    <mergeCell ref="E31:F33"/>
    <mergeCell ref="G31:X33"/>
    <mergeCell ref="Y31:AP33"/>
    <mergeCell ref="AQ31:AR33"/>
    <mergeCell ref="AS31:BJ33"/>
    <mergeCell ref="BK31:CB33"/>
    <mergeCell ref="E28:F30"/>
    <mergeCell ref="G28:X30"/>
    <mergeCell ref="Y28:AP30"/>
    <mergeCell ref="AQ28:AR30"/>
    <mergeCell ref="AS28:BJ30"/>
    <mergeCell ref="BK28:CB30"/>
    <mergeCell ref="E25:F27"/>
    <mergeCell ref="G25:X27"/>
    <mergeCell ref="Y25:AP27"/>
    <mergeCell ref="AQ25:AR27"/>
    <mergeCell ref="AS25:BJ27"/>
    <mergeCell ref="BK25:CB27"/>
    <mergeCell ref="BW17:CB19"/>
    <mergeCell ref="E18:L19"/>
    <mergeCell ref="L20:AI22"/>
    <mergeCell ref="AS20:BP22"/>
    <mergeCell ref="BV20:CB22"/>
    <mergeCell ref="E21:K22"/>
    <mergeCell ref="AK21:AR22"/>
    <mergeCell ref="BQ21:BU22"/>
    <mergeCell ref="M17:AW19"/>
    <mergeCell ref="AX17:BB19"/>
    <mergeCell ref="BC17:BG19"/>
    <mergeCell ref="BH17:BL19"/>
    <mergeCell ref="BM17:BQ19"/>
    <mergeCell ref="BR17:BV19"/>
    <mergeCell ref="E9:F9"/>
    <mergeCell ref="G9:X9"/>
    <mergeCell ref="Y9:AP9"/>
    <mergeCell ref="G11:CE11"/>
    <mergeCell ref="W14:AT16"/>
    <mergeCell ref="AY14:BO16"/>
    <mergeCell ref="BU14:CB16"/>
    <mergeCell ref="E15:V16"/>
    <mergeCell ref="AU15:AX16"/>
    <mergeCell ref="BQ15:BS16"/>
    <mergeCell ref="E7:F7"/>
    <mergeCell ref="G7:X7"/>
    <mergeCell ref="Y7:AP7"/>
    <mergeCell ref="AQ7:AZ7"/>
    <mergeCell ref="BB7:CF7"/>
    <mergeCell ref="E8:F8"/>
    <mergeCell ref="G8:X8"/>
    <mergeCell ref="Y8:AP8"/>
    <mergeCell ref="AQ8:AZ8"/>
    <mergeCell ref="BB8:BM8"/>
    <mergeCell ref="BM5:BQ5"/>
    <mergeCell ref="BR5:BW5"/>
    <mergeCell ref="BB5:BF5"/>
    <mergeCell ref="BG5:BL5"/>
    <mergeCell ref="BX5:CB5"/>
    <mergeCell ref="E6:F6"/>
    <mergeCell ref="G6:X6"/>
    <mergeCell ref="Y6:AP6"/>
    <mergeCell ref="AQ6:AZ6"/>
    <mergeCell ref="BB6:CF6"/>
    <mergeCell ref="E5:F5"/>
    <mergeCell ref="G5:X5"/>
    <mergeCell ref="Y5:AP5"/>
    <mergeCell ref="AQ5:AZ5"/>
    <mergeCell ref="BQ3:BZ3"/>
    <mergeCell ref="CA3:CF3"/>
    <mergeCell ref="E4:F4"/>
    <mergeCell ref="G4:X4"/>
    <mergeCell ref="Y4:AP4"/>
    <mergeCell ref="AQ4:AZ4"/>
    <mergeCell ref="BB4:CF4"/>
    <mergeCell ref="E2:F2"/>
    <mergeCell ref="G2:X2"/>
    <mergeCell ref="Y2:AP2"/>
    <mergeCell ref="AQ2:AZ2"/>
    <mergeCell ref="BB2:CF2"/>
    <mergeCell ref="E3:F3"/>
    <mergeCell ref="G3:X3"/>
    <mergeCell ref="Y3:AP3"/>
    <mergeCell ref="AQ3:AZ3"/>
    <mergeCell ref="BB3:BP3"/>
  </mergeCells>
  <printOptions horizontalCentered="1" verticalCentered="1"/>
  <pageMargins left="0.1968503937007874" right="0.1968503937007874" top="0.1968503937007874" bottom="0.1968503937007874" header="0.11811023622047245" footer="0"/>
  <pageSetup horizontalDpi="360" verticalDpi="36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4"/>
  <dimension ref="A1:EW243"/>
  <sheetViews>
    <sheetView showGridLines="0" showOutlineSymbols="0" zoomScalePageLayoutView="0" workbookViewId="0" topLeftCell="A1">
      <selection activeCell="CR47" sqref="CR47"/>
    </sheetView>
  </sheetViews>
  <sheetFormatPr defaultColWidth="1.1484375" defaultRowHeight="6.75" customHeight="1" outlineLevelCol="1"/>
  <cols>
    <col min="1" max="1" width="4.7109375" style="5" customWidth="1"/>
    <col min="2" max="4" width="1.1484375" style="5" customWidth="1"/>
    <col min="5" max="77" width="1.1484375" style="14" customWidth="1"/>
    <col min="78" max="78" width="2.28125" style="14" customWidth="1"/>
    <col min="79" max="80" width="1.1484375" style="14" customWidth="1"/>
    <col min="81" max="82" width="1.8515625" style="14" customWidth="1"/>
    <col min="83" max="83" width="1.1484375" style="14" customWidth="1"/>
    <col min="84" max="84" width="5.7109375" style="14" customWidth="1"/>
    <col min="85" max="89" width="1.7109375" style="14" hidden="1" customWidth="1" outlineLevel="1"/>
    <col min="90" max="94" width="1.7109375" style="5" hidden="1" customWidth="1" outlineLevel="1"/>
    <col min="95" max="95" width="5.7109375" style="5" customWidth="1" collapsed="1"/>
    <col min="96" max="96" width="4.7109375" style="5" customWidth="1"/>
    <col min="97" max="97" width="17.28125" style="5" customWidth="1"/>
    <col min="98" max="100" width="4.7109375" style="5" customWidth="1"/>
    <col min="101" max="102" width="4.7109375" style="5" hidden="1" customWidth="1" outlineLevel="1"/>
    <col min="103" max="103" width="1.421875" style="5" hidden="1" customWidth="1" outlineLevel="1"/>
    <col min="104" max="104" width="1.421875" style="5" customWidth="1" collapsed="1"/>
    <col min="105" max="117" width="1.421875" style="5" customWidth="1"/>
    <col min="118" max="16384" width="1.1484375" style="5" customWidth="1"/>
  </cols>
  <sheetData>
    <row r="1" spans="1:15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</row>
    <row r="2" spans="1:153" ht="14.25" customHeight="1">
      <c r="A2" s="6"/>
      <c r="B2" s="6"/>
      <c r="C2" s="6"/>
      <c r="D2" s="6"/>
      <c r="E2" s="69">
        <f>7-COUNTBLANK(G3:G9)</f>
        <v>6</v>
      </c>
      <c r="F2" s="70"/>
      <c r="G2" s="71" t="s">
        <v>60</v>
      </c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 t="s">
        <v>61</v>
      </c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3"/>
      <c r="AQ2" s="74" t="s">
        <v>55</v>
      </c>
      <c r="AR2" s="75"/>
      <c r="AS2" s="75"/>
      <c r="AT2" s="75"/>
      <c r="AU2" s="75"/>
      <c r="AV2" s="75"/>
      <c r="AW2" s="75"/>
      <c r="AX2" s="75"/>
      <c r="AY2" s="75"/>
      <c r="AZ2" s="75"/>
      <c r="BA2" s="7"/>
      <c r="BB2" s="76" t="s">
        <v>105</v>
      </c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</row>
    <row r="3" spans="1:153" ht="14.25" customHeight="1">
      <c r="A3" s="6"/>
      <c r="B3" s="6"/>
      <c r="C3" s="6"/>
      <c r="D3" s="6"/>
      <c r="E3" s="77">
        <v>1</v>
      </c>
      <c r="F3" s="78"/>
      <c r="G3" s="79" t="s">
        <v>125</v>
      </c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82" t="s">
        <v>120</v>
      </c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3"/>
      <c r="AQ3" s="74" t="s">
        <v>56</v>
      </c>
      <c r="AR3" s="75"/>
      <c r="AS3" s="75"/>
      <c r="AT3" s="75"/>
      <c r="AU3" s="75"/>
      <c r="AV3" s="75"/>
      <c r="AW3" s="75"/>
      <c r="AX3" s="75"/>
      <c r="AY3" s="75"/>
      <c r="AZ3" s="75"/>
      <c r="BA3" s="7"/>
      <c r="BB3" s="84">
        <v>41993</v>
      </c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85" t="s">
        <v>57</v>
      </c>
      <c r="BR3" s="85"/>
      <c r="BS3" s="85"/>
      <c r="BT3" s="85"/>
      <c r="BU3" s="85"/>
      <c r="BV3" s="85"/>
      <c r="BW3" s="85"/>
      <c r="BX3" s="85"/>
      <c r="BY3" s="85"/>
      <c r="BZ3" s="85"/>
      <c r="CA3" s="86">
        <v>0.375</v>
      </c>
      <c r="CB3" s="76"/>
      <c r="CC3" s="76"/>
      <c r="CD3" s="76"/>
      <c r="CE3" s="76"/>
      <c r="CF3" s="76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ht="14.25" customHeight="1">
      <c r="A4" s="6"/>
      <c r="B4" s="6"/>
      <c r="C4" s="6"/>
      <c r="D4" s="6"/>
      <c r="E4" s="77">
        <v>2</v>
      </c>
      <c r="F4" s="78"/>
      <c r="G4" s="79" t="s">
        <v>126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82" t="s">
        <v>100</v>
      </c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3"/>
      <c r="AQ4" s="74" t="s">
        <v>58</v>
      </c>
      <c r="AR4" s="75"/>
      <c r="AS4" s="75"/>
      <c r="AT4" s="75"/>
      <c r="AU4" s="75"/>
      <c r="AV4" s="75"/>
      <c r="AW4" s="75"/>
      <c r="AX4" s="75"/>
      <c r="AY4" s="75"/>
      <c r="AZ4" s="75"/>
      <c r="BA4" s="7"/>
      <c r="BB4" s="76" t="s">
        <v>115</v>
      </c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ht="14.25" customHeight="1">
      <c r="A5" s="6"/>
      <c r="B5" s="6"/>
      <c r="C5" s="6"/>
      <c r="D5" s="6"/>
      <c r="E5" s="77">
        <v>3</v>
      </c>
      <c r="F5" s="78"/>
      <c r="G5" s="79" t="s">
        <v>127</v>
      </c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1"/>
      <c r="Y5" s="82" t="s">
        <v>128</v>
      </c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3"/>
      <c r="AQ5" s="74" t="s">
        <v>7</v>
      </c>
      <c r="AR5" s="75"/>
      <c r="AS5" s="75"/>
      <c r="AT5" s="75"/>
      <c r="AU5" s="75"/>
      <c r="AV5" s="75"/>
      <c r="AW5" s="75"/>
      <c r="AX5" s="75"/>
      <c r="AY5" s="75"/>
      <c r="AZ5" s="75"/>
      <c r="BA5" s="7"/>
      <c r="BB5" s="87"/>
      <c r="BC5" s="87"/>
      <c r="BD5" s="87"/>
      <c r="BE5" s="87"/>
      <c r="BF5" s="87"/>
      <c r="BG5" s="91" t="s">
        <v>41</v>
      </c>
      <c r="BH5" s="91"/>
      <c r="BI5" s="91"/>
      <c r="BJ5" s="91"/>
      <c r="BK5" s="91"/>
      <c r="BL5" s="91"/>
      <c r="BM5" s="87">
        <v>2</v>
      </c>
      <c r="BN5" s="87"/>
      <c r="BO5" s="87"/>
      <c r="BP5" s="87"/>
      <c r="BQ5" s="87"/>
      <c r="BR5" s="91" t="s">
        <v>3</v>
      </c>
      <c r="BS5" s="91"/>
      <c r="BT5" s="91"/>
      <c r="BU5" s="91"/>
      <c r="BV5" s="91"/>
      <c r="BW5" s="91"/>
      <c r="BX5" s="293" t="s">
        <v>233</v>
      </c>
      <c r="BY5" s="87"/>
      <c r="BZ5" s="87"/>
      <c r="CA5" s="87"/>
      <c r="CB5" s="87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ht="14.25" customHeight="1">
      <c r="A6" s="6"/>
      <c r="B6" s="6"/>
      <c r="C6" s="6"/>
      <c r="D6" s="6"/>
      <c r="E6" s="77">
        <v>4</v>
      </c>
      <c r="F6" s="78"/>
      <c r="G6" s="79" t="s">
        <v>129</v>
      </c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1"/>
      <c r="Y6" s="82" t="s">
        <v>98</v>
      </c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3"/>
      <c r="AQ6" s="74" t="s">
        <v>0</v>
      </c>
      <c r="AR6" s="75"/>
      <c r="AS6" s="75"/>
      <c r="AT6" s="75"/>
      <c r="AU6" s="75"/>
      <c r="AV6" s="75"/>
      <c r="AW6" s="75"/>
      <c r="AX6" s="75"/>
      <c r="AY6" s="75"/>
      <c r="AZ6" s="75"/>
      <c r="BA6" s="7"/>
      <c r="BB6" s="76" t="s">
        <v>116</v>
      </c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ht="14.25" customHeight="1">
      <c r="A7" s="6"/>
      <c r="B7" s="6"/>
      <c r="C7" s="6"/>
      <c r="D7" s="6"/>
      <c r="E7" s="77">
        <v>5</v>
      </c>
      <c r="F7" s="78"/>
      <c r="G7" s="79" t="s">
        <v>130</v>
      </c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1"/>
      <c r="Y7" s="82" t="s">
        <v>131</v>
      </c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3"/>
      <c r="AQ7" s="74" t="s">
        <v>1</v>
      </c>
      <c r="AR7" s="75"/>
      <c r="AS7" s="75"/>
      <c r="AT7" s="75"/>
      <c r="AU7" s="75"/>
      <c r="AV7" s="75"/>
      <c r="AW7" s="75"/>
      <c r="AX7" s="75"/>
      <c r="AY7" s="75"/>
      <c r="AZ7" s="75"/>
      <c r="BA7" s="7"/>
      <c r="BB7" s="76" t="s">
        <v>108</v>
      </c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8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ht="14.25" customHeight="1">
      <c r="A8" s="6"/>
      <c r="B8" s="6"/>
      <c r="C8" s="6"/>
      <c r="D8" s="6"/>
      <c r="E8" s="77">
        <v>6</v>
      </c>
      <c r="F8" s="78"/>
      <c r="G8" s="79" t="s">
        <v>132</v>
      </c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1"/>
      <c r="Y8" s="82" t="s">
        <v>98</v>
      </c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3"/>
      <c r="AQ8" s="74" t="s">
        <v>59</v>
      </c>
      <c r="AR8" s="75"/>
      <c r="AS8" s="75"/>
      <c r="AT8" s="75"/>
      <c r="AU8" s="75"/>
      <c r="AV8" s="75"/>
      <c r="AW8" s="75"/>
      <c r="AX8" s="75"/>
      <c r="AY8" s="75"/>
      <c r="AZ8" s="75"/>
      <c r="BA8" s="7"/>
      <c r="BB8" s="88" t="s">
        <v>109</v>
      </c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90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ht="14.25" customHeight="1">
      <c r="A9" s="6"/>
      <c r="B9" s="6"/>
      <c r="C9" s="6"/>
      <c r="D9" s="6"/>
      <c r="E9" s="77">
        <v>7</v>
      </c>
      <c r="F9" s="78"/>
      <c r="G9" s="79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1"/>
      <c r="Y9" s="82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3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ht="14.25" customHeight="1">
      <c r="A10" s="6"/>
      <c r="B10" s="6"/>
      <c r="C10" s="6"/>
      <c r="D10" s="6"/>
      <c r="E10" s="2"/>
      <c r="F10" s="2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ht="14.25" customHeight="1">
      <c r="A11" s="6"/>
      <c r="B11" s="6"/>
      <c r="C11" s="6"/>
      <c r="D11" s="6"/>
      <c r="E11" s="2"/>
      <c r="F11" s="2"/>
      <c r="G11" s="102" t="s">
        <v>82</v>
      </c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9"/>
      <c r="CG11" s="9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ht="14.25" customHeight="1">
      <c r="A12" s="6"/>
      <c r="B12" s="6"/>
      <c r="C12" s="6"/>
      <c r="D12" s="6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2"/>
      <c r="CC12" s="2"/>
      <c r="CD12" s="2"/>
      <c r="CE12" s="2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ht="12" customHeight="1">
      <c r="A13" s="4"/>
      <c r="B13" s="4"/>
      <c r="C13" s="4"/>
      <c r="D13" s="4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ht="6.75" customHeight="1">
      <c r="A14" s="4"/>
      <c r="B14" s="4"/>
      <c r="C14" s="4"/>
      <c r="D14" s="4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03" t="str">
        <f>IF(BB2&lt;&gt;"",BB2,"")</f>
        <v>Les Borges Blanques</v>
      </c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3"/>
      <c r="AV14" s="13"/>
      <c r="AW14" s="13"/>
      <c r="AX14" s="13"/>
      <c r="AY14" s="105">
        <f>IF(BB3&lt;&gt;"",BB3,"")</f>
        <v>41993</v>
      </c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3"/>
      <c r="BQ14" s="13"/>
      <c r="BR14" s="13"/>
      <c r="BS14" s="13"/>
      <c r="BT14" s="13"/>
      <c r="BU14" s="92">
        <f>IF(CA3&lt;&gt;"",CA3,"")</f>
        <v>0.375</v>
      </c>
      <c r="BV14" s="92"/>
      <c r="BW14" s="92"/>
      <c r="BX14" s="92"/>
      <c r="BY14" s="92"/>
      <c r="BZ14" s="92"/>
      <c r="CA14" s="92"/>
      <c r="CB14" s="92"/>
      <c r="CC14" s="1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ht="6.75" customHeight="1">
      <c r="A15" s="4"/>
      <c r="B15" s="4"/>
      <c r="C15" s="4"/>
      <c r="D15" s="4"/>
      <c r="E15" s="94" t="s">
        <v>4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95" t="s">
        <v>5</v>
      </c>
      <c r="AV15" s="95"/>
      <c r="AW15" s="95"/>
      <c r="AX15" s="95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Q15" s="94" t="s">
        <v>6</v>
      </c>
      <c r="BR15" s="94"/>
      <c r="BS15" s="94"/>
      <c r="BT15" s="13"/>
      <c r="BU15" s="92"/>
      <c r="BV15" s="92"/>
      <c r="BW15" s="92"/>
      <c r="BX15" s="92"/>
      <c r="BY15" s="92"/>
      <c r="BZ15" s="92"/>
      <c r="CA15" s="92"/>
      <c r="CB15" s="92"/>
      <c r="CC15" s="1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ht="6.75" customHeight="1">
      <c r="A16" s="4"/>
      <c r="B16" s="4"/>
      <c r="C16" s="4"/>
      <c r="D16" s="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95"/>
      <c r="AV16" s="95"/>
      <c r="AW16" s="95"/>
      <c r="AX16" s="95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Q16" s="94"/>
      <c r="BR16" s="94"/>
      <c r="BS16" s="94"/>
      <c r="BT16" s="16"/>
      <c r="BU16" s="93"/>
      <c r="BV16" s="93"/>
      <c r="BW16" s="93"/>
      <c r="BX16" s="93"/>
      <c r="BY16" s="93"/>
      <c r="BZ16" s="93"/>
      <c r="CA16" s="93"/>
      <c r="CB16" s="93"/>
      <c r="CC16" s="1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ht="6.75" customHeight="1">
      <c r="A17" s="4"/>
      <c r="B17" s="4"/>
      <c r="C17" s="4"/>
      <c r="D17" s="4"/>
      <c r="E17" s="13"/>
      <c r="F17" s="13"/>
      <c r="G17" s="13"/>
      <c r="H17" s="13"/>
      <c r="I17" s="13"/>
      <c r="J17" s="13"/>
      <c r="K17" s="13"/>
      <c r="L17" s="13"/>
      <c r="M17" s="103" t="str">
        <f>IF(BB4&lt;&gt;"",BB4,"")</f>
        <v>Campionat Infantil/Juvenil</v>
      </c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0" t="s">
        <v>7</v>
      </c>
      <c r="AY17" s="100"/>
      <c r="AZ17" s="100"/>
      <c r="BA17" s="100"/>
      <c r="BB17" s="100"/>
      <c r="BC17" s="96">
        <f>IF(BB5&lt;&gt;"",BB5,"")</f>
      </c>
      <c r="BD17" s="96"/>
      <c r="BE17" s="96"/>
      <c r="BF17" s="96"/>
      <c r="BG17" s="96"/>
      <c r="BH17" s="99" t="s">
        <v>8</v>
      </c>
      <c r="BI17" s="99"/>
      <c r="BJ17" s="99"/>
      <c r="BK17" s="99"/>
      <c r="BL17" s="99"/>
      <c r="BM17" s="97">
        <f>IF(BM5&lt;&gt;"",BM5,"")</f>
        <v>2</v>
      </c>
      <c r="BN17" s="97"/>
      <c r="BO17" s="97"/>
      <c r="BP17" s="97"/>
      <c r="BQ17" s="97"/>
      <c r="BR17" s="100" t="s">
        <v>9</v>
      </c>
      <c r="BS17" s="100"/>
      <c r="BT17" s="100"/>
      <c r="BU17" s="100"/>
      <c r="BV17" s="100"/>
      <c r="BW17" s="103" t="str">
        <f>IF(BX5&lt;&gt;"",BX5,"")</f>
        <v>T9-T10</v>
      </c>
      <c r="BX17" s="103"/>
      <c r="BY17" s="103"/>
      <c r="BZ17" s="103"/>
      <c r="CA17" s="103"/>
      <c r="CB17" s="103"/>
      <c r="CC17" s="1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ht="6.75" customHeight="1">
      <c r="A18" s="4"/>
      <c r="B18" s="4"/>
      <c r="C18" s="4"/>
      <c r="D18" s="4"/>
      <c r="E18" s="94" t="s">
        <v>10</v>
      </c>
      <c r="F18" s="94"/>
      <c r="G18" s="94"/>
      <c r="H18" s="94"/>
      <c r="I18" s="94"/>
      <c r="J18" s="94"/>
      <c r="K18" s="94"/>
      <c r="L18" s="94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0"/>
      <c r="AY18" s="100"/>
      <c r="AZ18" s="100"/>
      <c r="BA18" s="100"/>
      <c r="BB18" s="100"/>
      <c r="BC18" s="97"/>
      <c r="BD18" s="97"/>
      <c r="BE18" s="97"/>
      <c r="BF18" s="97"/>
      <c r="BG18" s="97"/>
      <c r="BH18" s="100"/>
      <c r="BI18" s="100"/>
      <c r="BJ18" s="100"/>
      <c r="BK18" s="100"/>
      <c r="BL18" s="100"/>
      <c r="BM18" s="97"/>
      <c r="BN18" s="97"/>
      <c r="BO18" s="97"/>
      <c r="BP18" s="97"/>
      <c r="BQ18" s="97"/>
      <c r="BR18" s="100"/>
      <c r="BS18" s="100"/>
      <c r="BT18" s="100"/>
      <c r="BU18" s="100"/>
      <c r="BV18" s="100"/>
      <c r="BW18" s="103"/>
      <c r="BX18" s="103"/>
      <c r="BY18" s="103"/>
      <c r="BZ18" s="103"/>
      <c r="CA18" s="103"/>
      <c r="CB18" s="103"/>
      <c r="CC18" s="1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</row>
    <row r="19" spans="1:153" ht="6.75" customHeight="1">
      <c r="A19" s="4"/>
      <c r="B19" s="4"/>
      <c r="C19" s="4"/>
      <c r="D19" s="4"/>
      <c r="E19" s="94"/>
      <c r="F19" s="94"/>
      <c r="G19" s="94"/>
      <c r="H19" s="94"/>
      <c r="I19" s="94"/>
      <c r="J19" s="94"/>
      <c r="K19" s="94"/>
      <c r="L19" s="9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0"/>
      <c r="AY19" s="100"/>
      <c r="AZ19" s="100"/>
      <c r="BA19" s="100"/>
      <c r="BB19" s="100"/>
      <c r="BC19" s="98"/>
      <c r="BD19" s="98"/>
      <c r="BE19" s="98"/>
      <c r="BF19" s="98"/>
      <c r="BG19" s="98"/>
      <c r="BH19" s="100"/>
      <c r="BI19" s="100"/>
      <c r="BJ19" s="100"/>
      <c r="BK19" s="100"/>
      <c r="BL19" s="100"/>
      <c r="BM19" s="98"/>
      <c r="BN19" s="98"/>
      <c r="BO19" s="98"/>
      <c r="BP19" s="98"/>
      <c r="BQ19" s="101"/>
      <c r="BR19" s="100"/>
      <c r="BS19" s="100"/>
      <c r="BT19" s="100"/>
      <c r="BU19" s="100"/>
      <c r="BV19" s="100"/>
      <c r="BW19" s="104"/>
      <c r="BX19" s="104"/>
      <c r="BY19" s="104"/>
      <c r="BZ19" s="104"/>
      <c r="CA19" s="104"/>
      <c r="CB19" s="104"/>
      <c r="CC19" s="1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</row>
    <row r="20" spans="1:153" ht="6.75" customHeight="1">
      <c r="A20" s="4"/>
      <c r="B20" s="4"/>
      <c r="C20" s="4"/>
      <c r="D20" s="4"/>
      <c r="E20" s="13"/>
      <c r="F20" s="13"/>
      <c r="G20" s="13"/>
      <c r="H20" s="13"/>
      <c r="I20" s="13"/>
      <c r="J20" s="13"/>
      <c r="K20" s="13"/>
      <c r="L20" s="103" t="str">
        <f>IF(BB6&lt;&gt;"",BB6,"")</f>
        <v>Infantil/Juvenil</v>
      </c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3"/>
      <c r="AK20" s="13"/>
      <c r="AL20" s="13"/>
      <c r="AM20" s="13"/>
      <c r="AN20" s="13"/>
      <c r="AO20" s="13"/>
      <c r="AP20" s="13"/>
      <c r="AQ20" s="13"/>
      <c r="AR20" s="13"/>
      <c r="AS20" s="97" t="str">
        <f>IF(BB7&lt;&gt;"",BB7,"")</f>
        <v>Centre de tecnificació</v>
      </c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17"/>
      <c r="BR20" s="17"/>
      <c r="BS20" s="13"/>
      <c r="BT20" s="13"/>
      <c r="BU20" s="13"/>
      <c r="BV20" s="101" t="str">
        <f>IF(BB8&lt;&gt;"",BB8,"")</f>
        <v>14/15</v>
      </c>
      <c r="BW20" s="101"/>
      <c r="BX20" s="101"/>
      <c r="BY20" s="101"/>
      <c r="BZ20" s="101"/>
      <c r="CA20" s="101"/>
      <c r="CB20" s="101"/>
      <c r="CC20" s="1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</row>
    <row r="21" spans="5:153" ht="6.75" customHeight="1">
      <c r="E21" s="94" t="s">
        <v>0</v>
      </c>
      <c r="F21" s="94"/>
      <c r="G21" s="94"/>
      <c r="H21" s="94"/>
      <c r="I21" s="94"/>
      <c r="J21" s="94"/>
      <c r="K21" s="94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3"/>
      <c r="AK21" s="94" t="s">
        <v>1</v>
      </c>
      <c r="AL21" s="94"/>
      <c r="AM21" s="94"/>
      <c r="AN21" s="94"/>
      <c r="AO21" s="94"/>
      <c r="AP21" s="94"/>
      <c r="AQ21" s="94"/>
      <c r="AR21" s="94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5" t="s">
        <v>11</v>
      </c>
      <c r="BR21" s="95"/>
      <c r="BS21" s="95"/>
      <c r="BT21" s="95"/>
      <c r="BU21" s="95"/>
      <c r="BV21" s="101"/>
      <c r="BW21" s="101"/>
      <c r="BX21" s="101"/>
      <c r="BY21" s="101"/>
      <c r="BZ21" s="101"/>
      <c r="CA21" s="101"/>
      <c r="CB21" s="101"/>
      <c r="CC21" s="16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</row>
    <row r="22" spans="5:153" ht="6.75" customHeight="1">
      <c r="E22" s="94"/>
      <c r="F22" s="94"/>
      <c r="G22" s="94"/>
      <c r="H22" s="94"/>
      <c r="I22" s="94"/>
      <c r="J22" s="94"/>
      <c r="K22" s="9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6"/>
      <c r="AK22" s="94"/>
      <c r="AL22" s="94"/>
      <c r="AM22" s="94"/>
      <c r="AN22" s="94"/>
      <c r="AO22" s="94"/>
      <c r="AP22" s="94"/>
      <c r="AQ22" s="94"/>
      <c r="AR22" s="94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5"/>
      <c r="BR22" s="95"/>
      <c r="BS22" s="95"/>
      <c r="BT22" s="95"/>
      <c r="BU22" s="95"/>
      <c r="BV22" s="98"/>
      <c r="BW22" s="98"/>
      <c r="BX22" s="98"/>
      <c r="BY22" s="98"/>
      <c r="BZ22" s="98"/>
      <c r="CA22" s="98"/>
      <c r="CB22" s="98"/>
      <c r="CC22" s="16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</row>
    <row r="23" spans="5:153" ht="6.75" customHeight="1"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</row>
    <row r="24" spans="5:153" ht="6.75" customHeight="1"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5"/>
      <c r="CE24" s="15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</row>
    <row r="25" spans="1:153" ht="6.75" customHeight="1">
      <c r="A25" s="18"/>
      <c r="B25" s="18"/>
      <c r="C25" s="18"/>
      <c r="D25" s="18"/>
      <c r="E25" s="106">
        <v>1</v>
      </c>
      <c r="F25" s="107"/>
      <c r="G25" s="112" t="str">
        <f>IF(G3&lt;&gt;"",G3,"")</f>
        <v>Albert Feliu</v>
      </c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3"/>
      <c r="Y25" s="112" t="str">
        <f>IF(Y3&lt;&gt;"",Y3,"")</f>
        <v>CTT Castellnou</v>
      </c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3"/>
      <c r="AQ25" s="106">
        <v>4</v>
      </c>
      <c r="AR25" s="107"/>
      <c r="AS25" s="118" t="str">
        <f>IF(G6&lt;&gt;"",G6,"")</f>
        <v>Arnau Francesch</v>
      </c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9"/>
      <c r="BK25" s="112" t="str">
        <f>IF(Y6&lt;&gt;"",Y6,"")</f>
        <v>CTT Borges</v>
      </c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3"/>
      <c r="CC25" s="1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</row>
    <row r="26" spans="1:153" ht="6.75" customHeight="1">
      <c r="A26" s="18"/>
      <c r="B26" s="18"/>
      <c r="C26" s="18"/>
      <c r="D26" s="18"/>
      <c r="E26" s="108"/>
      <c r="F26" s="109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5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5"/>
      <c r="AQ26" s="108"/>
      <c r="AR26" s="109"/>
      <c r="AS26" s="120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21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5"/>
      <c r="CC26" s="1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</row>
    <row r="27" spans="1:153" ht="6.75" customHeight="1">
      <c r="A27" s="18"/>
      <c r="B27" s="18"/>
      <c r="C27" s="18"/>
      <c r="D27" s="18"/>
      <c r="E27" s="110"/>
      <c r="F27" s="111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7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7"/>
      <c r="AQ27" s="110"/>
      <c r="AR27" s="111"/>
      <c r="AS27" s="122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23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7"/>
      <c r="CC27" s="1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</row>
    <row r="28" spans="1:153" ht="6.75" customHeight="1">
      <c r="A28" s="18"/>
      <c r="B28" s="18"/>
      <c r="C28" s="18"/>
      <c r="D28" s="18"/>
      <c r="E28" s="106">
        <v>2</v>
      </c>
      <c r="F28" s="107"/>
      <c r="G28" s="112" t="str">
        <f>IF(G4&lt;&gt;"",G4,"")</f>
        <v>Guillem Arbiol</v>
      </c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3"/>
      <c r="Y28" s="112" t="str">
        <f>IF(Y4&lt;&gt;"",Y4,"")</f>
        <v>CTT Lleida</v>
      </c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3"/>
      <c r="AQ28" s="106">
        <v>5</v>
      </c>
      <c r="AR28" s="107"/>
      <c r="AS28" s="118" t="str">
        <f>IF(G7&lt;&gt;"",G7,"")</f>
        <v>Roger Rubió</v>
      </c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9"/>
      <c r="BK28" s="112" t="str">
        <f>IF(Y7&lt;&gt;"",Y7,"")</f>
        <v>CTT Portell</v>
      </c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3"/>
      <c r="CC28" s="1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</row>
    <row r="29" spans="1:153" ht="6.75" customHeight="1">
      <c r="A29" s="18"/>
      <c r="B29" s="18"/>
      <c r="C29" s="18"/>
      <c r="D29" s="18"/>
      <c r="E29" s="108"/>
      <c r="F29" s="109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5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5"/>
      <c r="AQ29" s="108"/>
      <c r="AR29" s="109"/>
      <c r="AS29" s="120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21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5"/>
      <c r="CC29" s="1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</row>
    <row r="30" spans="1:153" ht="6.75" customHeight="1">
      <c r="A30" s="18"/>
      <c r="B30" s="18"/>
      <c r="C30" s="18"/>
      <c r="D30" s="18"/>
      <c r="E30" s="110"/>
      <c r="F30" s="111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7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7"/>
      <c r="AQ30" s="110"/>
      <c r="AR30" s="111"/>
      <c r="AS30" s="122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23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7"/>
      <c r="CC30" s="1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</row>
    <row r="31" spans="1:153" ht="6.75" customHeight="1">
      <c r="A31" s="18"/>
      <c r="B31" s="18"/>
      <c r="C31" s="18"/>
      <c r="D31" s="18"/>
      <c r="E31" s="106">
        <v>3</v>
      </c>
      <c r="F31" s="107"/>
      <c r="G31" s="112" t="str">
        <f>IF(G5&lt;&gt;"",G5,"")</f>
        <v>Aleix Farrero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3"/>
      <c r="Y31" s="112" t="str">
        <f>IF(Y5&lt;&gt;"",Y5,"")</f>
        <v>CTT Pont de Suert</v>
      </c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3"/>
      <c r="AQ31" s="106">
        <v>6</v>
      </c>
      <c r="AR31" s="107"/>
      <c r="AS31" s="118" t="str">
        <f>IF(G8&lt;&gt;"",G8,"")</f>
        <v>Antonio Rojo</v>
      </c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9"/>
      <c r="BK31" s="112" t="str">
        <f>IF(Y8&lt;&gt;"",Y8,"")</f>
        <v>CTT Borges</v>
      </c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3"/>
      <c r="CC31" s="1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</row>
    <row r="32" spans="1:153" ht="6.75" customHeight="1">
      <c r="A32" s="18"/>
      <c r="B32" s="18"/>
      <c r="C32" s="18"/>
      <c r="D32" s="18"/>
      <c r="E32" s="108"/>
      <c r="F32" s="109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5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5"/>
      <c r="AQ32" s="108"/>
      <c r="AR32" s="109"/>
      <c r="AS32" s="120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21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5"/>
      <c r="CC32" s="1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</row>
    <row r="33" spans="1:153" ht="6.75" customHeight="1">
      <c r="A33" s="18"/>
      <c r="B33" s="18"/>
      <c r="C33" s="18"/>
      <c r="D33" s="18"/>
      <c r="E33" s="110"/>
      <c r="F33" s="111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7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7"/>
      <c r="AQ33" s="110"/>
      <c r="AR33" s="111"/>
      <c r="AS33" s="122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23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7"/>
      <c r="CC33" s="1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</row>
    <row r="34" spans="1:153" ht="6.75" customHeight="1">
      <c r="A34" s="18"/>
      <c r="B34" s="18"/>
      <c r="C34" s="18"/>
      <c r="D34" s="18"/>
      <c r="E34" s="43"/>
      <c r="F34" s="43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06">
        <v>7</v>
      </c>
      <c r="AR34" s="107"/>
      <c r="AS34" s="118">
        <f>IF(G9&lt;&gt;"",G9,"")</f>
      </c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9"/>
      <c r="BK34" s="112">
        <f>IF(Y9&lt;&gt;"",Y9,"")</f>
      </c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3"/>
      <c r="CC34" s="1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</row>
    <row r="35" spans="1:153" ht="6.75" customHeight="1">
      <c r="A35" s="18"/>
      <c r="B35" s="18"/>
      <c r="C35" s="18"/>
      <c r="D35" s="18"/>
      <c r="E35" s="43"/>
      <c r="F35" s="43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08"/>
      <c r="AR35" s="109"/>
      <c r="AS35" s="120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21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5"/>
      <c r="CC35" s="1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</row>
    <row r="36" spans="1:153" ht="6.75" customHeight="1">
      <c r="A36" s="18"/>
      <c r="B36" s="18"/>
      <c r="C36" s="18"/>
      <c r="D36" s="18"/>
      <c r="E36" s="43"/>
      <c r="F36" s="43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10"/>
      <c r="AR36" s="111"/>
      <c r="AS36" s="122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23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7"/>
      <c r="CC36" s="1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</row>
    <row r="37" spans="5:153" ht="7.5" customHeight="1"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</row>
    <row r="38" spans="2:153" ht="6" customHeight="1">
      <c r="B38" s="139" t="s">
        <v>84</v>
      </c>
      <c r="C38" s="140"/>
      <c r="D38" s="141"/>
      <c r="E38" s="139" t="s">
        <v>42</v>
      </c>
      <c r="F38" s="140"/>
      <c r="G38" s="141"/>
      <c r="H38" s="139" t="s">
        <v>43</v>
      </c>
      <c r="I38" s="140"/>
      <c r="J38" s="141"/>
      <c r="K38" s="139" t="s">
        <v>44</v>
      </c>
      <c r="L38" s="140"/>
      <c r="M38" s="141"/>
      <c r="N38" s="139" t="s">
        <v>45</v>
      </c>
      <c r="O38" s="140"/>
      <c r="P38" s="140"/>
      <c r="Q38" s="124" t="s">
        <v>52</v>
      </c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6"/>
      <c r="AI38" s="130" t="s">
        <v>12</v>
      </c>
      <c r="AJ38" s="130"/>
      <c r="AK38" s="130"/>
      <c r="AL38" s="130"/>
      <c r="AM38" s="130"/>
      <c r="AN38" s="150" t="s">
        <v>13</v>
      </c>
      <c r="AO38" s="150"/>
      <c r="AP38" s="150"/>
      <c r="AQ38" s="150"/>
      <c r="AR38" s="150"/>
      <c r="AS38" s="150" t="s">
        <v>14</v>
      </c>
      <c r="AT38" s="150"/>
      <c r="AU38" s="150"/>
      <c r="AV38" s="150"/>
      <c r="AW38" s="150"/>
      <c r="AX38" s="150" t="s">
        <v>15</v>
      </c>
      <c r="AY38" s="150"/>
      <c r="AZ38" s="150"/>
      <c r="BA38" s="150"/>
      <c r="BB38" s="150"/>
      <c r="BC38" s="150" t="s">
        <v>16</v>
      </c>
      <c r="BD38" s="150"/>
      <c r="BE38" s="150"/>
      <c r="BF38" s="150"/>
      <c r="BG38" s="150"/>
      <c r="BH38" s="132" t="s">
        <v>17</v>
      </c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3"/>
      <c r="BX38" s="132" t="s">
        <v>18</v>
      </c>
      <c r="BY38" s="130"/>
      <c r="BZ38" s="130"/>
      <c r="CA38" s="130"/>
      <c r="CB38" s="13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</row>
    <row r="39" spans="2:153" ht="6" customHeight="1">
      <c r="B39" s="142"/>
      <c r="C39" s="143"/>
      <c r="D39" s="144"/>
      <c r="E39" s="142"/>
      <c r="F39" s="143"/>
      <c r="G39" s="144"/>
      <c r="H39" s="142"/>
      <c r="I39" s="143"/>
      <c r="J39" s="144"/>
      <c r="K39" s="142"/>
      <c r="L39" s="143"/>
      <c r="M39" s="144"/>
      <c r="N39" s="142"/>
      <c r="O39" s="143"/>
      <c r="P39" s="143"/>
      <c r="Q39" s="127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9"/>
      <c r="AI39" s="131"/>
      <c r="AJ39" s="131"/>
      <c r="AK39" s="131"/>
      <c r="AL39" s="131"/>
      <c r="AM39" s="13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34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5"/>
      <c r="BX39" s="134"/>
      <c r="BY39" s="131"/>
      <c r="BZ39" s="131"/>
      <c r="CA39" s="131"/>
      <c r="CB39" s="135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</row>
    <row r="40" spans="2:153" ht="6" customHeight="1">
      <c r="B40" s="145"/>
      <c r="C40" s="146"/>
      <c r="D40" s="147"/>
      <c r="E40" s="145"/>
      <c r="F40" s="146"/>
      <c r="G40" s="147"/>
      <c r="H40" s="145"/>
      <c r="I40" s="146"/>
      <c r="J40" s="147"/>
      <c r="K40" s="145"/>
      <c r="L40" s="146"/>
      <c r="M40" s="147"/>
      <c r="N40" s="145"/>
      <c r="O40" s="146"/>
      <c r="P40" s="146"/>
      <c r="Q40" s="127" t="s">
        <v>53</v>
      </c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9"/>
      <c r="AI40" s="131" t="s">
        <v>19</v>
      </c>
      <c r="AJ40" s="131"/>
      <c r="AK40" s="131"/>
      <c r="AL40" s="131"/>
      <c r="AM40" s="148"/>
      <c r="AN40" s="131" t="s">
        <v>19</v>
      </c>
      <c r="AO40" s="131"/>
      <c r="AP40" s="131"/>
      <c r="AQ40" s="131"/>
      <c r="AR40" s="148"/>
      <c r="AS40" s="131" t="s">
        <v>19</v>
      </c>
      <c r="AT40" s="131"/>
      <c r="AU40" s="131"/>
      <c r="AV40" s="131"/>
      <c r="AW40" s="148"/>
      <c r="AX40" s="131" t="s">
        <v>19</v>
      </c>
      <c r="AY40" s="131"/>
      <c r="AZ40" s="131"/>
      <c r="BA40" s="131"/>
      <c r="BB40" s="148"/>
      <c r="BC40" s="131" t="s">
        <v>19</v>
      </c>
      <c r="BD40" s="131"/>
      <c r="BE40" s="131"/>
      <c r="BF40" s="131"/>
      <c r="BG40" s="148"/>
      <c r="BH40" s="134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5"/>
      <c r="BX40" s="134"/>
      <c r="BY40" s="131"/>
      <c r="BZ40" s="131"/>
      <c r="CA40" s="131"/>
      <c r="CB40" s="135"/>
      <c r="CC40" s="158" t="s">
        <v>83</v>
      </c>
      <c r="CD40" s="159"/>
      <c r="CE40" s="159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</row>
    <row r="41" spans="2:153" ht="6" customHeight="1">
      <c r="B41" s="160" t="s">
        <v>20</v>
      </c>
      <c r="C41" s="161"/>
      <c r="D41" s="161"/>
      <c r="E41" s="160" t="s">
        <v>20</v>
      </c>
      <c r="F41" s="161"/>
      <c r="G41" s="161"/>
      <c r="H41" s="160" t="s">
        <v>20</v>
      </c>
      <c r="I41" s="161"/>
      <c r="J41" s="161"/>
      <c r="K41" s="160" t="s">
        <v>20</v>
      </c>
      <c r="L41" s="161"/>
      <c r="M41" s="161"/>
      <c r="N41" s="160" t="s">
        <v>20</v>
      </c>
      <c r="O41" s="161"/>
      <c r="P41" s="161"/>
      <c r="Q41" s="162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4"/>
      <c r="AI41" s="137"/>
      <c r="AJ41" s="137"/>
      <c r="AK41" s="137"/>
      <c r="AL41" s="137"/>
      <c r="AM41" s="149"/>
      <c r="AN41" s="137"/>
      <c r="AO41" s="137"/>
      <c r="AP41" s="137"/>
      <c r="AQ41" s="137"/>
      <c r="AR41" s="149"/>
      <c r="AS41" s="137"/>
      <c r="AT41" s="137"/>
      <c r="AU41" s="137"/>
      <c r="AV41" s="137"/>
      <c r="AW41" s="149"/>
      <c r="AX41" s="137"/>
      <c r="AY41" s="137"/>
      <c r="AZ41" s="137"/>
      <c r="BA41" s="137"/>
      <c r="BB41" s="149"/>
      <c r="BC41" s="137"/>
      <c r="BD41" s="137"/>
      <c r="BE41" s="137"/>
      <c r="BF41" s="137"/>
      <c r="BG41" s="149"/>
      <c r="BH41" s="136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8"/>
      <c r="BX41" s="136"/>
      <c r="BY41" s="137"/>
      <c r="BZ41" s="137"/>
      <c r="CA41" s="137"/>
      <c r="CB41" s="138"/>
      <c r="CC41" s="158"/>
      <c r="CD41" s="159"/>
      <c r="CE41" s="159"/>
      <c r="CF41" s="3"/>
      <c r="CG41" s="20">
        <v>1</v>
      </c>
      <c r="CH41" s="20">
        <v>2</v>
      </c>
      <c r="CI41" s="20">
        <v>3</v>
      </c>
      <c r="CJ41" s="20">
        <v>4</v>
      </c>
      <c r="CK41" s="20">
        <v>5</v>
      </c>
      <c r="CL41" s="20">
        <v>6</v>
      </c>
      <c r="CM41" s="20">
        <v>7</v>
      </c>
      <c r="CN41" s="3"/>
      <c r="CO41" s="3"/>
      <c r="CP41" s="3"/>
      <c r="CQ41" s="3"/>
      <c r="CR41" s="3"/>
      <c r="CS41" s="3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</row>
    <row r="42" spans="2:153" ht="6" customHeight="1">
      <c r="B42" s="14"/>
      <c r="C42" s="14"/>
      <c r="D42" s="14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</row>
    <row r="43" spans="2:153" ht="6" customHeight="1">
      <c r="B43" s="176" t="s">
        <v>28</v>
      </c>
      <c r="C43" s="177"/>
      <c r="D43" s="178"/>
      <c r="E43" s="176" t="s">
        <v>21</v>
      </c>
      <c r="F43" s="177"/>
      <c r="G43" s="178"/>
      <c r="H43" s="176" t="s">
        <v>22</v>
      </c>
      <c r="I43" s="177"/>
      <c r="J43" s="178"/>
      <c r="K43" s="176" t="s">
        <v>23</v>
      </c>
      <c r="L43" s="177"/>
      <c r="M43" s="178"/>
      <c r="N43" s="176" t="s">
        <v>24</v>
      </c>
      <c r="O43" s="177"/>
      <c r="P43" s="178"/>
      <c r="Q43" s="152" t="str">
        <f>IF(E2=7,G3,IF(E2=6,G5,IF(E2=5,G3,IF(E2=4,G4,IF(E2=3,G3,"")))))</f>
        <v>Aleix Farrero</v>
      </c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4"/>
      <c r="AI43" s="204" t="s">
        <v>279</v>
      </c>
      <c r="AJ43" s="165"/>
      <c r="AK43" s="165"/>
      <c r="AL43" s="165"/>
      <c r="AM43" s="165"/>
      <c r="AN43" s="165" t="s">
        <v>295</v>
      </c>
      <c r="AO43" s="165"/>
      <c r="AP43" s="165"/>
      <c r="AQ43" s="165"/>
      <c r="AR43" s="165"/>
      <c r="AS43" s="165" t="s">
        <v>257</v>
      </c>
      <c r="AT43" s="165"/>
      <c r="AU43" s="165"/>
      <c r="AV43" s="165"/>
      <c r="AW43" s="165"/>
      <c r="AX43" s="165" t="s">
        <v>2</v>
      </c>
      <c r="AY43" s="165"/>
      <c r="AZ43" s="165"/>
      <c r="BA43" s="165"/>
      <c r="BB43" s="165"/>
      <c r="BC43" s="165" t="s">
        <v>2</v>
      </c>
      <c r="BD43" s="165"/>
      <c r="BE43" s="165"/>
      <c r="BF43" s="165"/>
      <c r="BG43" s="165"/>
      <c r="BH43" s="167" t="str">
        <f>IF(CC43=""," ",IF(LEFT(CC43,1)="3",Q43,Q45))</f>
        <v>Roger Rubió</v>
      </c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9"/>
      <c r="BX43" s="182" t="s">
        <v>237</v>
      </c>
      <c r="BY43" s="183"/>
      <c r="BZ43" s="183"/>
      <c r="CA43" s="183"/>
      <c r="CB43" s="184"/>
      <c r="CC43" s="188" t="s">
        <v>74</v>
      </c>
      <c r="CD43" s="189"/>
      <c r="CF43" s="3"/>
      <c r="CG43" s="21">
        <f>IF(BH43=G25,1,0)</f>
        <v>0</v>
      </c>
      <c r="CH43" s="21">
        <f>IF(BH43=G28,1,0)</f>
        <v>0</v>
      </c>
      <c r="CI43" s="21">
        <f>IF(BH43=G31,1,0)</f>
        <v>0</v>
      </c>
      <c r="CJ43" s="21">
        <f>IF(BH43=AS25,1,0)</f>
        <v>0</v>
      </c>
      <c r="CK43" s="21">
        <f>IF(BH43=AS28,1,0)</f>
        <v>1</v>
      </c>
      <c r="CL43" s="21">
        <f>IF(BH43=AS31,1,0)</f>
        <v>0</v>
      </c>
      <c r="CM43" s="21">
        <f>IF(BH43=AS34,1,0)</f>
        <v>0</v>
      </c>
      <c r="CN43" s="22" t="s">
        <v>62</v>
      </c>
      <c r="CO43" s="23" t="s">
        <v>63</v>
      </c>
      <c r="CP43" s="22" t="s">
        <v>64</v>
      </c>
      <c r="CQ43" s="3"/>
      <c r="CR43" s="3"/>
      <c r="CS43" s="3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</row>
    <row r="44" spans="2:153" ht="6" customHeight="1">
      <c r="B44" s="179"/>
      <c r="C44" s="180"/>
      <c r="D44" s="181"/>
      <c r="E44" s="179"/>
      <c r="F44" s="180"/>
      <c r="G44" s="181"/>
      <c r="H44" s="179"/>
      <c r="I44" s="180"/>
      <c r="J44" s="181"/>
      <c r="K44" s="179"/>
      <c r="L44" s="180"/>
      <c r="M44" s="181"/>
      <c r="N44" s="179"/>
      <c r="O44" s="180"/>
      <c r="P44" s="181"/>
      <c r="Q44" s="155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7"/>
      <c r="AI44" s="205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70"/>
      <c r="BI44" s="171"/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2"/>
      <c r="BX44" s="185"/>
      <c r="BY44" s="186"/>
      <c r="BZ44" s="186"/>
      <c r="CA44" s="186"/>
      <c r="CB44" s="187"/>
      <c r="CC44" s="188"/>
      <c r="CD44" s="189"/>
      <c r="CF44" s="3"/>
      <c r="CG44" s="24">
        <f>IF(CG45=G25,1,0)</f>
        <v>0</v>
      </c>
      <c r="CH44" s="24">
        <f>IF(CG45=G28,1,0)</f>
        <v>0</v>
      </c>
      <c r="CI44" s="24">
        <f>IF(CG45=G31,1,0)</f>
        <v>1</v>
      </c>
      <c r="CJ44" s="24">
        <f>IF(CG45=AS25,1,0)</f>
        <v>0</v>
      </c>
      <c r="CK44" s="24">
        <f>IF(CG45=AS28,1,0)</f>
        <v>0</v>
      </c>
      <c r="CL44" s="24">
        <f>IF(CG45=AS31,1,0)</f>
        <v>0</v>
      </c>
      <c r="CM44" s="24">
        <f>IF(CG45=AS34,1,0)</f>
        <v>0</v>
      </c>
      <c r="CN44" s="22" t="s">
        <v>65</v>
      </c>
      <c r="CO44" s="23" t="s">
        <v>66</v>
      </c>
      <c r="CP44" s="22" t="s">
        <v>64</v>
      </c>
      <c r="CQ44" s="3"/>
      <c r="CR44" s="3"/>
      <c r="CS44" s="3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</row>
    <row r="45" spans="1:153" ht="6" customHeight="1">
      <c r="A45" s="190" t="s">
        <v>54</v>
      </c>
      <c r="B45" s="192" t="s">
        <v>51</v>
      </c>
      <c r="C45" s="193"/>
      <c r="D45" s="194"/>
      <c r="E45" s="192" t="s">
        <v>46</v>
      </c>
      <c r="F45" s="193"/>
      <c r="G45" s="194"/>
      <c r="H45" s="192" t="s">
        <v>47</v>
      </c>
      <c r="I45" s="193"/>
      <c r="J45" s="194"/>
      <c r="K45" s="192" t="s">
        <v>48</v>
      </c>
      <c r="L45" s="193"/>
      <c r="M45" s="194"/>
      <c r="N45" s="192" t="s">
        <v>49</v>
      </c>
      <c r="O45" s="193"/>
      <c r="P45" s="194"/>
      <c r="Q45" s="198" t="str">
        <f>IF(E2=7,G4,IF(E2=6,G7,IF(E2=5,G6,IF(E2=4,G5,IF(E2=3,G5,"")))))</f>
        <v>Roger Rubió</v>
      </c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200"/>
      <c r="AI45" s="205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70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2"/>
      <c r="BX45" s="185"/>
      <c r="BY45" s="186"/>
      <c r="BZ45" s="186"/>
      <c r="CA45" s="186"/>
      <c r="CB45" s="187"/>
      <c r="CC45" s="188"/>
      <c r="CD45" s="189"/>
      <c r="CF45" s="3"/>
      <c r="CG45" s="25" t="str">
        <f>IF(CC43=""," ",IF(LEFT(CC43,1)="3",Q45,Q43))</f>
        <v>Aleix Farrero</v>
      </c>
      <c r="CH45" s="26"/>
      <c r="CI45" s="26"/>
      <c r="CJ45" s="26"/>
      <c r="CK45" s="27"/>
      <c r="CL45" s="27"/>
      <c r="CM45" s="27"/>
      <c r="CN45" s="23" t="s">
        <v>67</v>
      </c>
      <c r="CO45" s="23" t="s">
        <v>68</v>
      </c>
      <c r="CP45" s="22" t="s">
        <v>64</v>
      </c>
      <c r="CQ45" s="3"/>
      <c r="CR45" s="3"/>
      <c r="CS45" s="3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</row>
    <row r="46" spans="1:153" ht="6" customHeight="1">
      <c r="A46" s="191"/>
      <c r="B46" s="195"/>
      <c r="C46" s="196"/>
      <c r="D46" s="197"/>
      <c r="E46" s="195"/>
      <c r="F46" s="196"/>
      <c r="G46" s="197"/>
      <c r="H46" s="195"/>
      <c r="I46" s="196"/>
      <c r="J46" s="197"/>
      <c r="K46" s="195"/>
      <c r="L46" s="196"/>
      <c r="M46" s="197"/>
      <c r="N46" s="195"/>
      <c r="O46" s="196"/>
      <c r="P46" s="197"/>
      <c r="Q46" s="201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3"/>
      <c r="AI46" s="205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73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5"/>
      <c r="BX46" s="185"/>
      <c r="BY46" s="186"/>
      <c r="BZ46" s="186"/>
      <c r="CA46" s="186"/>
      <c r="CB46" s="187"/>
      <c r="CC46" s="188"/>
      <c r="CD46" s="189"/>
      <c r="CF46" s="3"/>
      <c r="CG46" s="27"/>
      <c r="CH46" s="27"/>
      <c r="CI46" s="27"/>
      <c r="CJ46" s="27"/>
      <c r="CK46" s="27"/>
      <c r="CL46" s="27"/>
      <c r="CM46" s="27"/>
      <c r="CN46" s="23" t="s">
        <v>70</v>
      </c>
      <c r="CO46" s="23" t="s">
        <v>69</v>
      </c>
      <c r="CP46" s="22" t="s">
        <v>64</v>
      </c>
      <c r="CQ46" s="3"/>
      <c r="CR46" s="3"/>
      <c r="CS46" s="3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</row>
    <row r="47" spans="2:153" ht="6" customHeight="1">
      <c r="B47" s="179" t="s">
        <v>30</v>
      </c>
      <c r="C47" s="180"/>
      <c r="D47" s="181"/>
      <c r="E47" s="179" t="s">
        <v>25</v>
      </c>
      <c r="F47" s="180"/>
      <c r="G47" s="181"/>
      <c r="H47" s="179" t="s">
        <v>23</v>
      </c>
      <c r="I47" s="180"/>
      <c r="J47" s="181"/>
      <c r="K47" s="179" t="s">
        <v>22</v>
      </c>
      <c r="L47" s="180"/>
      <c r="M47" s="181"/>
      <c r="N47" s="179" t="s">
        <v>23</v>
      </c>
      <c r="O47" s="180"/>
      <c r="P47" s="181"/>
      <c r="Q47" s="206" t="str">
        <f>IF(E2=7,G5,IF(E2=6,G4,IF(E2=5,G4,IF(E2=4,G3,IF(E2=3,G4,"")))))</f>
        <v>Guillem Arbiol</v>
      </c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8"/>
      <c r="AI47" s="209" t="s">
        <v>256</v>
      </c>
      <c r="AJ47" s="210"/>
      <c r="AK47" s="210"/>
      <c r="AL47" s="210"/>
      <c r="AM47" s="210"/>
      <c r="AN47" s="210" t="s">
        <v>260</v>
      </c>
      <c r="AO47" s="210"/>
      <c r="AP47" s="210"/>
      <c r="AQ47" s="210"/>
      <c r="AR47" s="210"/>
      <c r="AS47" s="210" t="s">
        <v>239</v>
      </c>
      <c r="AT47" s="210"/>
      <c r="AU47" s="210"/>
      <c r="AV47" s="210"/>
      <c r="AW47" s="210"/>
      <c r="AX47" s="210" t="s">
        <v>256</v>
      </c>
      <c r="AY47" s="210"/>
      <c r="AZ47" s="210"/>
      <c r="BA47" s="210"/>
      <c r="BB47" s="210"/>
      <c r="BC47" s="210" t="s">
        <v>2</v>
      </c>
      <c r="BD47" s="210"/>
      <c r="BE47" s="210"/>
      <c r="BF47" s="210"/>
      <c r="BG47" s="210"/>
      <c r="BH47" s="213" t="str">
        <f>IF(CC47=""," ",IF(LEFT(CC47,1)="3",Q47,Q49))</f>
        <v>Antonio Rojo</v>
      </c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5"/>
      <c r="BX47" s="216" t="s">
        <v>258</v>
      </c>
      <c r="BY47" s="217"/>
      <c r="BZ47" s="217"/>
      <c r="CA47" s="217"/>
      <c r="CB47" s="218"/>
      <c r="CC47" s="188" t="s">
        <v>76</v>
      </c>
      <c r="CD47" s="189"/>
      <c r="CF47" s="3"/>
      <c r="CG47" s="21">
        <f>IF(BH47=G25,1,0)</f>
        <v>0</v>
      </c>
      <c r="CH47" s="21">
        <f>IF(BH47=G28,1,0)</f>
        <v>0</v>
      </c>
      <c r="CI47" s="21">
        <f>IF(BH47=G31,1,0)</f>
        <v>0</v>
      </c>
      <c r="CJ47" s="21">
        <f>IF(BH47=AS25,1,0)</f>
        <v>0</v>
      </c>
      <c r="CK47" s="21">
        <f>IF(BH47=AS28,1,0)</f>
        <v>0</v>
      </c>
      <c r="CL47" s="21">
        <f>IF(BH47=AS31,1,0)</f>
        <v>1</v>
      </c>
      <c r="CM47" s="21">
        <f>IF(BH47=AS34,1,0)</f>
        <v>0</v>
      </c>
      <c r="CN47" s="22" t="s">
        <v>71</v>
      </c>
      <c r="CO47" s="22" t="s">
        <v>72</v>
      </c>
      <c r="CP47" s="22" t="s">
        <v>73</v>
      </c>
      <c r="CQ47" s="3"/>
      <c r="CR47" s="3"/>
      <c r="CS47" s="3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</row>
    <row r="48" spans="2:153" ht="6" customHeight="1">
      <c r="B48" s="179"/>
      <c r="C48" s="180"/>
      <c r="D48" s="181"/>
      <c r="E48" s="179"/>
      <c r="F48" s="180"/>
      <c r="G48" s="181"/>
      <c r="H48" s="179"/>
      <c r="I48" s="180"/>
      <c r="J48" s="181"/>
      <c r="K48" s="179"/>
      <c r="L48" s="180"/>
      <c r="M48" s="181"/>
      <c r="N48" s="179"/>
      <c r="O48" s="180"/>
      <c r="P48" s="181"/>
      <c r="Q48" s="155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7"/>
      <c r="AI48" s="205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70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2"/>
      <c r="BX48" s="185"/>
      <c r="BY48" s="186"/>
      <c r="BZ48" s="186"/>
      <c r="CA48" s="186"/>
      <c r="CB48" s="187"/>
      <c r="CC48" s="188"/>
      <c r="CD48" s="189"/>
      <c r="CF48" s="3"/>
      <c r="CG48" s="24">
        <f>IF(CG49=G25,1,0)</f>
        <v>0</v>
      </c>
      <c r="CH48" s="24">
        <f>IF(CG49=G28,1,0)</f>
        <v>1</v>
      </c>
      <c r="CI48" s="24">
        <f>IF(CG49=G31,1,0)</f>
        <v>0</v>
      </c>
      <c r="CJ48" s="24">
        <f>IF(CG49=AS25,1,0)</f>
        <v>0</v>
      </c>
      <c r="CK48" s="24">
        <f>IF(CG49=AS28,1,0)</f>
        <v>0</v>
      </c>
      <c r="CL48" s="24">
        <f>IF(CG49=AS31,1,0)</f>
        <v>0</v>
      </c>
      <c r="CM48" s="24">
        <f>IF(CG49=AS34,1,0)</f>
        <v>0</v>
      </c>
      <c r="CN48" s="23" t="s">
        <v>74</v>
      </c>
      <c r="CO48" s="23" t="s">
        <v>75</v>
      </c>
      <c r="CP48" s="22" t="s">
        <v>73</v>
      </c>
      <c r="CQ48" s="3"/>
      <c r="CR48" s="3"/>
      <c r="CS48" s="3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</row>
    <row r="49" spans="1:153" ht="6" customHeight="1">
      <c r="A49" s="190" t="s">
        <v>54</v>
      </c>
      <c r="B49" s="192" t="s">
        <v>47</v>
      </c>
      <c r="C49" s="193"/>
      <c r="D49" s="194"/>
      <c r="E49" s="192" t="s">
        <v>47</v>
      </c>
      <c r="F49" s="193"/>
      <c r="G49" s="194"/>
      <c r="H49" s="192" t="s">
        <v>48</v>
      </c>
      <c r="I49" s="193"/>
      <c r="J49" s="194"/>
      <c r="K49" s="192" t="s">
        <v>49</v>
      </c>
      <c r="L49" s="193"/>
      <c r="M49" s="194"/>
      <c r="N49" s="192" t="s">
        <v>48</v>
      </c>
      <c r="O49" s="193"/>
      <c r="P49" s="194"/>
      <c r="Q49" s="198" t="str">
        <f>IF(E2=7,G6,IF(E2=6,G8,IF(E2=5,G5,IF(E2=4,G6,IF(E2=3,G5,"")))))</f>
        <v>Antonio Rojo</v>
      </c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200"/>
      <c r="AI49" s="205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70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2"/>
      <c r="BX49" s="185"/>
      <c r="BY49" s="186"/>
      <c r="BZ49" s="186"/>
      <c r="CA49" s="186"/>
      <c r="CB49" s="187"/>
      <c r="CC49" s="188"/>
      <c r="CD49" s="189"/>
      <c r="CF49" s="3"/>
      <c r="CG49" s="25" t="str">
        <f>IF(CC47=""," ",IF(LEFT(CC47,1)="3",Q49,Q47))</f>
        <v>Guillem Arbiol</v>
      </c>
      <c r="CH49" s="26"/>
      <c r="CI49" s="26"/>
      <c r="CJ49" s="26"/>
      <c r="CK49" s="27"/>
      <c r="CL49" s="27"/>
      <c r="CM49" s="27"/>
      <c r="CN49" s="23" t="s">
        <v>76</v>
      </c>
      <c r="CO49" s="23" t="s">
        <v>77</v>
      </c>
      <c r="CP49" s="22" t="s">
        <v>73</v>
      </c>
      <c r="CQ49" s="3"/>
      <c r="CR49" s="3"/>
      <c r="CS49" s="3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</row>
    <row r="50" spans="1:153" ht="6" customHeight="1">
      <c r="A50" s="191"/>
      <c r="B50" s="195"/>
      <c r="C50" s="196"/>
      <c r="D50" s="197"/>
      <c r="E50" s="195"/>
      <c r="F50" s="196"/>
      <c r="G50" s="197"/>
      <c r="H50" s="195"/>
      <c r="I50" s="196"/>
      <c r="J50" s="197"/>
      <c r="K50" s="195"/>
      <c r="L50" s="196"/>
      <c r="M50" s="197"/>
      <c r="N50" s="195"/>
      <c r="O50" s="196"/>
      <c r="P50" s="197"/>
      <c r="Q50" s="201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3"/>
      <c r="AI50" s="211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173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5"/>
      <c r="BX50" s="219"/>
      <c r="BY50" s="220"/>
      <c r="BZ50" s="220"/>
      <c r="CA50" s="220"/>
      <c r="CB50" s="221"/>
      <c r="CC50" s="188"/>
      <c r="CD50" s="189"/>
      <c r="CF50" s="3"/>
      <c r="CG50" s="27"/>
      <c r="CH50" s="27"/>
      <c r="CI50" s="27"/>
      <c r="CJ50" s="27"/>
      <c r="CK50" s="27"/>
      <c r="CL50" s="27"/>
      <c r="CM50" s="27"/>
      <c r="CN50" s="23" t="s">
        <v>78</v>
      </c>
      <c r="CO50" s="23" t="s">
        <v>79</v>
      </c>
      <c r="CP50" s="22" t="s">
        <v>73</v>
      </c>
      <c r="CQ50" s="3"/>
      <c r="CR50" s="3"/>
      <c r="CS50" s="3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</row>
    <row r="51" spans="2:153" ht="6" customHeight="1">
      <c r="B51" s="179" t="s">
        <v>33</v>
      </c>
      <c r="C51" s="180"/>
      <c r="D51" s="181"/>
      <c r="E51" s="179" t="s">
        <v>22</v>
      </c>
      <c r="F51" s="180"/>
      <c r="G51" s="181"/>
      <c r="H51" s="179" t="s">
        <v>26</v>
      </c>
      <c r="I51" s="180"/>
      <c r="J51" s="181"/>
      <c r="K51" s="179" t="s">
        <v>27</v>
      </c>
      <c r="L51" s="180"/>
      <c r="M51" s="181"/>
      <c r="N51" s="179" t="s">
        <v>28</v>
      </c>
      <c r="O51" s="180"/>
      <c r="P51" s="181"/>
      <c r="Q51" s="155" t="str">
        <f>IF(E2=7,G7,IF(E2=6,G3,IF(E2=5,G6,IF(E2=4,G4,IF(E2=3,G3,"")))))</f>
        <v>Albert Feliu</v>
      </c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7"/>
      <c r="AI51" s="209" t="s">
        <v>263</v>
      </c>
      <c r="AJ51" s="210"/>
      <c r="AK51" s="210"/>
      <c r="AL51" s="210"/>
      <c r="AM51" s="210"/>
      <c r="AN51" s="210" t="s">
        <v>276</v>
      </c>
      <c r="AO51" s="210"/>
      <c r="AP51" s="210"/>
      <c r="AQ51" s="210"/>
      <c r="AR51" s="210"/>
      <c r="AS51" s="210" t="s">
        <v>277</v>
      </c>
      <c r="AT51" s="210"/>
      <c r="AU51" s="210"/>
      <c r="AV51" s="210"/>
      <c r="AW51" s="210"/>
      <c r="AX51" s="210" t="s">
        <v>238</v>
      </c>
      <c r="AY51" s="210"/>
      <c r="AZ51" s="210"/>
      <c r="BA51" s="210"/>
      <c r="BB51" s="210"/>
      <c r="BC51" s="210" t="s">
        <v>2</v>
      </c>
      <c r="BD51" s="210"/>
      <c r="BE51" s="210"/>
      <c r="BF51" s="210"/>
      <c r="BG51" s="210"/>
      <c r="BH51" s="170" t="str">
        <f>IF(CC51=""," ",IF(LEFT(CC51,1)="3",Q51,Q53))</f>
        <v>Albert Feliu</v>
      </c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2"/>
      <c r="BX51" s="287" t="s">
        <v>247</v>
      </c>
      <c r="BY51" s="186"/>
      <c r="BZ51" s="186"/>
      <c r="CA51" s="186"/>
      <c r="CB51" s="187"/>
      <c r="CC51" s="188" t="s">
        <v>67</v>
      </c>
      <c r="CD51" s="189"/>
      <c r="CF51" s="3"/>
      <c r="CG51" s="21">
        <f>IF(BH51=G25,1,0)</f>
        <v>1</v>
      </c>
      <c r="CH51" s="21">
        <f>IF(BH51=G28,1,0)</f>
        <v>0</v>
      </c>
      <c r="CI51" s="21">
        <f>IF(BH51=G31,1,0)</f>
        <v>0</v>
      </c>
      <c r="CJ51" s="21">
        <f>IF(BH51=AS25,1,0)</f>
        <v>0</v>
      </c>
      <c r="CK51" s="21">
        <f>IF(BH51=AS28,1,0)</f>
        <v>0</v>
      </c>
      <c r="CL51" s="21">
        <f>IF(BH51=AS31,1,0)</f>
        <v>0</v>
      </c>
      <c r="CM51" s="21">
        <f>IF(BH51=AS34,1,0)</f>
        <v>0</v>
      </c>
      <c r="CN51" s="22"/>
      <c r="CO51" s="22" t="s">
        <v>80</v>
      </c>
      <c r="CP51" s="22" t="s">
        <v>80</v>
      </c>
      <c r="CQ51" s="3"/>
      <c r="CR51" s="3"/>
      <c r="CS51" s="3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</row>
    <row r="52" spans="2:153" ht="6" customHeight="1">
      <c r="B52" s="179"/>
      <c r="C52" s="180"/>
      <c r="D52" s="181"/>
      <c r="E52" s="179"/>
      <c r="F52" s="180"/>
      <c r="G52" s="181"/>
      <c r="H52" s="179"/>
      <c r="I52" s="180"/>
      <c r="J52" s="181"/>
      <c r="K52" s="179"/>
      <c r="L52" s="180"/>
      <c r="M52" s="181"/>
      <c r="N52" s="179"/>
      <c r="O52" s="180"/>
      <c r="P52" s="181"/>
      <c r="Q52" s="155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7"/>
      <c r="AI52" s="205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70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2"/>
      <c r="BX52" s="185"/>
      <c r="BY52" s="186"/>
      <c r="BZ52" s="186"/>
      <c r="CA52" s="186"/>
      <c r="CB52" s="187"/>
      <c r="CC52" s="188"/>
      <c r="CD52" s="189"/>
      <c r="CF52" s="3"/>
      <c r="CG52" s="24">
        <f>IF(CG53=G25,1,0)</f>
        <v>0</v>
      </c>
      <c r="CH52" s="24">
        <f>IF(CG53=G28,1,0)</f>
        <v>0</v>
      </c>
      <c r="CI52" s="24">
        <f>IF(CG53=G31,1,0)</f>
        <v>0</v>
      </c>
      <c r="CJ52" s="24">
        <f>IF(CG53=AS25,1,0)</f>
        <v>1</v>
      </c>
      <c r="CK52" s="24">
        <f>IF(CG53=AS28,1,0)</f>
        <v>0</v>
      </c>
      <c r="CL52" s="24">
        <f>IF(CG53=AS31,1,0)</f>
        <v>0</v>
      </c>
      <c r="CM52" s="24">
        <f>IF(CG53=AS34,1,0)</f>
        <v>0</v>
      </c>
      <c r="CN52" s="3"/>
      <c r="CO52" s="3"/>
      <c r="CP52" s="3"/>
      <c r="CQ52" s="3"/>
      <c r="CR52" s="3"/>
      <c r="CS52" s="3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</row>
    <row r="53" spans="1:153" ht="6" customHeight="1">
      <c r="A53" s="190" t="s">
        <v>54</v>
      </c>
      <c r="B53" s="192" t="s">
        <v>95</v>
      </c>
      <c r="C53" s="193"/>
      <c r="D53" s="194"/>
      <c r="E53" s="192" t="s">
        <v>50</v>
      </c>
      <c r="F53" s="193"/>
      <c r="G53" s="194"/>
      <c r="H53" s="192" t="s">
        <v>49</v>
      </c>
      <c r="I53" s="193"/>
      <c r="J53" s="194"/>
      <c r="K53" s="192" t="s">
        <v>51</v>
      </c>
      <c r="L53" s="193"/>
      <c r="M53" s="194"/>
      <c r="N53" s="192" t="s">
        <v>51</v>
      </c>
      <c r="O53" s="193"/>
      <c r="P53" s="194"/>
      <c r="Q53" s="198" t="str">
        <f>IF(E2=7,G8,IF(E2=6,G6,IF(E2=5,G7,IF(E2=4,G6,IF(E2=3,G4,"")))))</f>
        <v>Arnau Francesch</v>
      </c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200"/>
      <c r="AI53" s="205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70"/>
      <c r="BI53" s="171"/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2"/>
      <c r="BX53" s="185"/>
      <c r="BY53" s="186"/>
      <c r="BZ53" s="186"/>
      <c r="CA53" s="186"/>
      <c r="CB53" s="187"/>
      <c r="CC53" s="188"/>
      <c r="CD53" s="189"/>
      <c r="CF53" s="3"/>
      <c r="CG53" s="25" t="str">
        <f>IF(CC51=""," ",IF(LEFT(CC51,1)="3",Q53,Q51))</f>
        <v>Arnau Francesch</v>
      </c>
      <c r="CH53" s="26"/>
      <c r="CI53" s="26"/>
      <c r="CJ53" s="26"/>
      <c r="CK53" s="27"/>
      <c r="CL53" s="27"/>
      <c r="CM53" s="27"/>
      <c r="CN53" s="3"/>
      <c r="CO53" s="3"/>
      <c r="CP53" s="3"/>
      <c r="CQ53" s="3"/>
      <c r="CR53" s="3"/>
      <c r="CS53" s="3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</row>
    <row r="54" spans="1:153" ht="6" customHeight="1">
      <c r="A54" s="191"/>
      <c r="B54" s="222"/>
      <c r="C54" s="223"/>
      <c r="D54" s="224"/>
      <c r="E54" s="222"/>
      <c r="F54" s="223"/>
      <c r="G54" s="224"/>
      <c r="H54" s="222"/>
      <c r="I54" s="223"/>
      <c r="J54" s="224"/>
      <c r="K54" s="222"/>
      <c r="L54" s="223"/>
      <c r="M54" s="224"/>
      <c r="N54" s="195"/>
      <c r="O54" s="196"/>
      <c r="P54" s="197"/>
      <c r="Q54" s="225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7"/>
      <c r="AI54" s="205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73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5"/>
      <c r="BX54" s="185"/>
      <c r="BY54" s="186"/>
      <c r="BZ54" s="186"/>
      <c r="CA54" s="186"/>
      <c r="CB54" s="187"/>
      <c r="CC54" s="188"/>
      <c r="CD54" s="189"/>
      <c r="CF54" s="3"/>
      <c r="CG54" s="27"/>
      <c r="CH54" s="27"/>
      <c r="CI54" s="27"/>
      <c r="CJ54" s="27"/>
      <c r="CK54" s="27"/>
      <c r="CL54" s="27"/>
      <c r="CM54" s="27"/>
      <c r="CN54" s="3"/>
      <c r="CO54" s="3"/>
      <c r="CP54" s="3"/>
      <c r="CQ54" s="3"/>
      <c r="CR54" s="3"/>
      <c r="CS54" s="3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</row>
    <row r="55" spans="2:153" ht="6" customHeight="1">
      <c r="B55" s="179" t="s">
        <v>85</v>
      </c>
      <c r="C55" s="180"/>
      <c r="D55" s="181"/>
      <c r="E55" s="179" t="s">
        <v>29</v>
      </c>
      <c r="F55" s="180"/>
      <c r="G55" s="181"/>
      <c r="H55" s="179" t="s">
        <v>24</v>
      </c>
      <c r="I55" s="180"/>
      <c r="J55" s="181"/>
      <c r="K55" s="179" t="s">
        <v>24</v>
      </c>
      <c r="L55" s="180"/>
      <c r="M55" s="181"/>
      <c r="N55" s="228"/>
      <c r="O55" s="229"/>
      <c r="P55" s="230"/>
      <c r="Q55" s="155" t="str">
        <f>IF(E2=7,G9,IF(E2=6,G4,IF(E2=5,G3,IF(E2=4,G3,IF(E2=3,"","")))))</f>
        <v>Guillem Arbiol</v>
      </c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7"/>
      <c r="AI55" s="204" t="s">
        <v>246</v>
      </c>
      <c r="AJ55" s="165"/>
      <c r="AK55" s="165"/>
      <c r="AL55" s="165"/>
      <c r="AM55" s="165"/>
      <c r="AN55" s="165" t="s">
        <v>239</v>
      </c>
      <c r="AO55" s="165"/>
      <c r="AP55" s="165"/>
      <c r="AQ55" s="165"/>
      <c r="AR55" s="165"/>
      <c r="AS55" s="165" t="s">
        <v>240</v>
      </c>
      <c r="AT55" s="165"/>
      <c r="AU55" s="165"/>
      <c r="AV55" s="165"/>
      <c r="AW55" s="165"/>
      <c r="AX55" s="165" t="s">
        <v>241</v>
      </c>
      <c r="AY55" s="165"/>
      <c r="AZ55" s="165"/>
      <c r="BA55" s="165"/>
      <c r="BB55" s="165"/>
      <c r="BC55" s="165" t="s">
        <v>251</v>
      </c>
      <c r="BD55" s="165"/>
      <c r="BE55" s="165"/>
      <c r="BF55" s="165"/>
      <c r="BG55" s="165"/>
      <c r="BH55" s="167" t="str">
        <f>IF(CC55=""," ",IF(LEFT(CC55,1)="3",Q55,Q57))</f>
        <v>Roger Rubió</v>
      </c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9"/>
      <c r="BX55" s="182" t="s">
        <v>243</v>
      </c>
      <c r="BY55" s="183"/>
      <c r="BZ55" s="183"/>
      <c r="CA55" s="183"/>
      <c r="CB55" s="184"/>
      <c r="CC55" s="188" t="s">
        <v>78</v>
      </c>
      <c r="CD55" s="189"/>
      <c r="CF55" s="3"/>
      <c r="CG55" s="21">
        <f>IF(BH55=G25,1,0)</f>
        <v>0</v>
      </c>
      <c r="CH55" s="21">
        <f>IF(BH55=G28,1,0)</f>
        <v>0</v>
      </c>
      <c r="CI55" s="21">
        <f>IF(BH55=G31,1,0)</f>
        <v>0</v>
      </c>
      <c r="CJ55" s="21">
        <f>IF(BH55=AS25,1,0)</f>
        <v>0</v>
      </c>
      <c r="CK55" s="21">
        <f>IF(BH55=AS28,1,0)</f>
        <v>1</v>
      </c>
      <c r="CL55" s="21">
        <f>IF(BH55=AS31,1,0)</f>
        <v>0</v>
      </c>
      <c r="CM55" s="21">
        <f>IF(BH55=AS34,1,0)</f>
        <v>0</v>
      </c>
      <c r="CN55" s="3"/>
      <c r="CO55" s="3"/>
      <c r="CP55" s="3"/>
      <c r="CQ55" s="3"/>
      <c r="CR55" s="3"/>
      <c r="CS55" s="3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</row>
    <row r="56" spans="2:153" ht="6" customHeight="1">
      <c r="B56" s="179"/>
      <c r="C56" s="180"/>
      <c r="D56" s="181"/>
      <c r="E56" s="179"/>
      <c r="F56" s="180"/>
      <c r="G56" s="181"/>
      <c r="H56" s="179"/>
      <c r="I56" s="180"/>
      <c r="J56" s="181"/>
      <c r="K56" s="179"/>
      <c r="L56" s="180"/>
      <c r="M56" s="181"/>
      <c r="N56" s="231"/>
      <c r="O56" s="232"/>
      <c r="P56" s="233"/>
      <c r="Q56" s="155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7"/>
      <c r="AI56" s="205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70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2"/>
      <c r="BX56" s="185"/>
      <c r="BY56" s="186"/>
      <c r="BZ56" s="186"/>
      <c r="CA56" s="186"/>
      <c r="CB56" s="187"/>
      <c r="CC56" s="188"/>
      <c r="CD56" s="189"/>
      <c r="CF56" s="3"/>
      <c r="CG56" s="24">
        <f>IF(CG57=G25,1,0)</f>
        <v>0</v>
      </c>
      <c r="CH56" s="24">
        <f>IF(CG57=G28,1,0)</f>
        <v>1</v>
      </c>
      <c r="CI56" s="24">
        <f>IF(CG57=G31,1,0)</f>
        <v>0</v>
      </c>
      <c r="CJ56" s="24">
        <f>IF(CG57=AS25,1,0)</f>
        <v>0</v>
      </c>
      <c r="CK56" s="24">
        <f>IF(CG57=AS28,1,0)</f>
        <v>0</v>
      </c>
      <c r="CL56" s="24">
        <f>IF(CG57=AS31,1,0)</f>
        <v>0</v>
      </c>
      <c r="CM56" s="24">
        <f>IF(CG57=AS34,1,0)</f>
        <v>0</v>
      </c>
      <c r="CN56" s="3"/>
      <c r="CO56" s="3"/>
      <c r="CP56" s="3"/>
      <c r="CQ56" s="3"/>
      <c r="CR56" s="3"/>
      <c r="CS56" s="3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</row>
    <row r="57" spans="1:153" ht="6" customHeight="1">
      <c r="A57" s="190" t="s">
        <v>54</v>
      </c>
      <c r="B57" s="192" t="s">
        <v>49</v>
      </c>
      <c r="C57" s="193"/>
      <c r="D57" s="194"/>
      <c r="E57" s="192" t="s">
        <v>48</v>
      </c>
      <c r="F57" s="193"/>
      <c r="G57" s="194"/>
      <c r="H57" s="192" t="s">
        <v>46</v>
      </c>
      <c r="I57" s="193"/>
      <c r="J57" s="194"/>
      <c r="K57" s="192" t="s">
        <v>46</v>
      </c>
      <c r="L57" s="193"/>
      <c r="M57" s="194"/>
      <c r="N57" s="231"/>
      <c r="O57" s="232"/>
      <c r="P57" s="233"/>
      <c r="Q57" s="198" t="str">
        <f>IF(E2=7,G3,IF(E2=6,G7,IF(E2=5,G5,IF(E2=4,G5,IF(E2=3,"","")))))</f>
        <v>Roger Rubió</v>
      </c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200"/>
      <c r="AI57" s="205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70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2"/>
      <c r="BX57" s="185"/>
      <c r="BY57" s="186"/>
      <c r="BZ57" s="186"/>
      <c r="CA57" s="186"/>
      <c r="CB57" s="187"/>
      <c r="CC57" s="188"/>
      <c r="CD57" s="189"/>
      <c r="CF57" s="3"/>
      <c r="CG57" s="25" t="str">
        <f>IF(CC55=""," ",IF(LEFT(CC55,1)="3",Q57,Q55))</f>
        <v>Guillem Arbiol</v>
      </c>
      <c r="CH57" s="26"/>
      <c r="CI57" s="26"/>
      <c r="CJ57" s="26"/>
      <c r="CK57" s="27"/>
      <c r="CL57" s="27"/>
      <c r="CM57" s="27"/>
      <c r="CN57" s="3"/>
      <c r="CO57" s="3"/>
      <c r="CP57" s="3"/>
      <c r="CQ57" s="3"/>
      <c r="CR57" s="3"/>
      <c r="CS57" s="3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</row>
    <row r="58" spans="1:153" ht="6" customHeight="1">
      <c r="A58" s="191"/>
      <c r="B58" s="195"/>
      <c r="C58" s="196"/>
      <c r="D58" s="197"/>
      <c r="E58" s="195"/>
      <c r="F58" s="196"/>
      <c r="G58" s="197"/>
      <c r="H58" s="195"/>
      <c r="I58" s="196"/>
      <c r="J58" s="197"/>
      <c r="K58" s="195"/>
      <c r="L58" s="196"/>
      <c r="M58" s="197"/>
      <c r="N58" s="234"/>
      <c r="O58" s="235"/>
      <c r="P58" s="236"/>
      <c r="Q58" s="201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3"/>
      <c r="AI58" s="211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173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5"/>
      <c r="BX58" s="185"/>
      <c r="BY58" s="186"/>
      <c r="BZ58" s="186"/>
      <c r="CA58" s="186"/>
      <c r="CB58" s="187"/>
      <c r="CC58" s="188"/>
      <c r="CD58" s="189"/>
      <c r="CF58" s="3"/>
      <c r="CG58" s="27"/>
      <c r="CH58" s="27"/>
      <c r="CI58" s="27"/>
      <c r="CJ58" s="27"/>
      <c r="CK58" s="27"/>
      <c r="CL58" s="27"/>
      <c r="CM58" s="27"/>
      <c r="CN58" s="3"/>
      <c r="CO58" s="3"/>
      <c r="CP58" s="3"/>
      <c r="CQ58" s="3"/>
      <c r="CR58" s="3"/>
      <c r="CS58" s="3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</row>
    <row r="59" spans="2:153" ht="6" customHeight="1">
      <c r="B59" s="179" t="s">
        <v>23</v>
      </c>
      <c r="C59" s="180"/>
      <c r="D59" s="181"/>
      <c r="E59" s="179" t="s">
        <v>30</v>
      </c>
      <c r="F59" s="180"/>
      <c r="G59" s="181"/>
      <c r="H59" s="179" t="s">
        <v>29</v>
      </c>
      <c r="I59" s="180"/>
      <c r="J59" s="181"/>
      <c r="K59" s="179" t="s">
        <v>30</v>
      </c>
      <c r="L59" s="180"/>
      <c r="M59" s="181"/>
      <c r="N59" s="237"/>
      <c r="O59" s="238"/>
      <c r="P59" s="239"/>
      <c r="Q59" s="155" t="str">
        <f>IF(E2=7,G4,IF(E2=6,G5,IF(E2=5,G4,IF(E2=4,G5,IF(E2=3,"","")))))</f>
        <v>Aleix Farrero</v>
      </c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7"/>
      <c r="AI59" s="209" t="s">
        <v>278</v>
      </c>
      <c r="AJ59" s="210"/>
      <c r="AK59" s="210"/>
      <c r="AL59" s="210"/>
      <c r="AM59" s="210"/>
      <c r="AN59" s="210" t="s">
        <v>279</v>
      </c>
      <c r="AO59" s="210"/>
      <c r="AP59" s="210"/>
      <c r="AQ59" s="210"/>
      <c r="AR59" s="210"/>
      <c r="AS59" s="210" t="s">
        <v>280</v>
      </c>
      <c r="AT59" s="210"/>
      <c r="AU59" s="210"/>
      <c r="AV59" s="210"/>
      <c r="AW59" s="210"/>
      <c r="AX59" s="210" t="s">
        <v>281</v>
      </c>
      <c r="AY59" s="210"/>
      <c r="AZ59" s="210"/>
      <c r="BA59" s="210"/>
      <c r="BB59" s="210"/>
      <c r="BC59" s="210" t="s">
        <v>281</v>
      </c>
      <c r="BD59" s="210"/>
      <c r="BE59" s="210"/>
      <c r="BF59" s="210"/>
      <c r="BG59" s="210"/>
      <c r="BH59" s="213" t="str">
        <f>IF(CC59=""," ",IF(LEFT(CC59,1)="3",Q59,Q61))</f>
        <v>Arnau Francesch</v>
      </c>
      <c r="BI59" s="214"/>
      <c r="BJ59" s="214"/>
      <c r="BK59" s="214"/>
      <c r="BL59" s="214"/>
      <c r="BM59" s="214"/>
      <c r="BN59" s="214"/>
      <c r="BO59" s="214"/>
      <c r="BP59" s="214"/>
      <c r="BQ59" s="214"/>
      <c r="BR59" s="214"/>
      <c r="BS59" s="214"/>
      <c r="BT59" s="214"/>
      <c r="BU59" s="214"/>
      <c r="BV59" s="214"/>
      <c r="BW59" s="215"/>
      <c r="BX59" s="244" t="s">
        <v>243</v>
      </c>
      <c r="BY59" s="217"/>
      <c r="BZ59" s="217"/>
      <c r="CA59" s="217"/>
      <c r="CB59" s="218"/>
      <c r="CC59" s="188" t="s">
        <v>78</v>
      </c>
      <c r="CD59" s="189"/>
      <c r="CF59" s="3"/>
      <c r="CG59" s="21">
        <f>IF(BH59=G25,1,0)</f>
        <v>0</v>
      </c>
      <c r="CH59" s="21">
        <f>IF(BH59=G28,1,0)</f>
        <v>0</v>
      </c>
      <c r="CI59" s="21">
        <f>IF(BH59=G31,1,0)</f>
        <v>0</v>
      </c>
      <c r="CJ59" s="21">
        <f>IF(BH59=AS25,1,0)</f>
        <v>1</v>
      </c>
      <c r="CK59" s="21">
        <f>IF(BH59=AS28,1,0)</f>
        <v>0</v>
      </c>
      <c r="CL59" s="21">
        <f>IF(BH59=AS31,1,0)</f>
        <v>0</v>
      </c>
      <c r="CM59" s="21">
        <f>IF(BH59=AS34,1,0)</f>
        <v>0</v>
      </c>
      <c r="CN59" s="3"/>
      <c r="CO59" s="3"/>
      <c r="CP59" s="3"/>
      <c r="CQ59" s="3"/>
      <c r="CR59" s="3"/>
      <c r="CS59" s="3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</row>
    <row r="60" spans="2:153" ht="6" customHeight="1">
      <c r="B60" s="179"/>
      <c r="C60" s="180"/>
      <c r="D60" s="181"/>
      <c r="E60" s="179"/>
      <c r="F60" s="180"/>
      <c r="G60" s="181"/>
      <c r="H60" s="179"/>
      <c r="I60" s="180"/>
      <c r="J60" s="181"/>
      <c r="K60" s="179"/>
      <c r="L60" s="180"/>
      <c r="M60" s="181"/>
      <c r="N60" s="231"/>
      <c r="O60" s="232"/>
      <c r="P60" s="233"/>
      <c r="Q60" s="155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7"/>
      <c r="AI60" s="205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70"/>
      <c r="BI60" s="171"/>
      <c r="BJ60" s="171"/>
      <c r="BK60" s="171"/>
      <c r="BL60" s="171"/>
      <c r="BM60" s="171"/>
      <c r="BN60" s="171"/>
      <c r="BO60" s="171"/>
      <c r="BP60" s="171"/>
      <c r="BQ60" s="171"/>
      <c r="BR60" s="171"/>
      <c r="BS60" s="171"/>
      <c r="BT60" s="171"/>
      <c r="BU60" s="171"/>
      <c r="BV60" s="171"/>
      <c r="BW60" s="172"/>
      <c r="BX60" s="185"/>
      <c r="BY60" s="186"/>
      <c r="BZ60" s="186"/>
      <c r="CA60" s="186"/>
      <c r="CB60" s="187"/>
      <c r="CC60" s="188"/>
      <c r="CD60" s="189"/>
      <c r="CF60" s="3"/>
      <c r="CG60" s="24">
        <f>IF(CG61=G25,1,0)</f>
        <v>0</v>
      </c>
      <c r="CH60" s="24">
        <f>IF(CG61=G28,1,0)</f>
        <v>0</v>
      </c>
      <c r="CI60" s="24">
        <f>IF(CG61=G31,1,0)</f>
        <v>1</v>
      </c>
      <c r="CJ60" s="24">
        <f>IF(CG61=AS25,1,0)</f>
        <v>0</v>
      </c>
      <c r="CK60" s="24">
        <f>IF(CG61=AS28,1,0)</f>
        <v>0</v>
      </c>
      <c r="CL60" s="24">
        <f>IF(CG61=AS31,1,0)</f>
        <v>0</v>
      </c>
      <c r="CM60" s="24">
        <f>IF(CG61=AS34,1,0)</f>
        <v>0</v>
      </c>
      <c r="CN60" s="3"/>
      <c r="CO60" s="3"/>
      <c r="CP60" s="3"/>
      <c r="CQ60" s="3"/>
      <c r="CR60" s="3"/>
      <c r="CS60" s="3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</row>
    <row r="61" spans="1:153" ht="6" customHeight="1">
      <c r="A61" s="190" t="s">
        <v>54</v>
      </c>
      <c r="B61" s="192" t="s">
        <v>46</v>
      </c>
      <c r="C61" s="193"/>
      <c r="D61" s="194"/>
      <c r="E61" s="192" t="s">
        <v>49</v>
      </c>
      <c r="F61" s="193"/>
      <c r="G61" s="194"/>
      <c r="H61" s="192" t="s">
        <v>51</v>
      </c>
      <c r="I61" s="193"/>
      <c r="J61" s="194"/>
      <c r="K61" s="192" t="s">
        <v>49</v>
      </c>
      <c r="L61" s="193"/>
      <c r="M61" s="194"/>
      <c r="N61" s="231"/>
      <c r="O61" s="232"/>
      <c r="P61" s="233"/>
      <c r="Q61" s="198" t="str">
        <f>IF(E2=7,G5,IF(E2=6,G6,IF(E2=5,G7,IF(E2=4,G6,IF(E2=3,"","")))))</f>
        <v>Arnau Francesch</v>
      </c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200"/>
      <c r="AI61" s="205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70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2"/>
      <c r="BX61" s="185"/>
      <c r="BY61" s="186"/>
      <c r="BZ61" s="186"/>
      <c r="CA61" s="186"/>
      <c r="CB61" s="187"/>
      <c r="CC61" s="188"/>
      <c r="CD61" s="189"/>
      <c r="CF61" s="3"/>
      <c r="CG61" s="25" t="str">
        <f>IF(CC59=""," ",IF(LEFT(CC59,1)="3",Q61,Q59))</f>
        <v>Aleix Farrero</v>
      </c>
      <c r="CH61" s="26"/>
      <c r="CI61" s="26"/>
      <c r="CJ61" s="26"/>
      <c r="CK61" s="27"/>
      <c r="CL61" s="27"/>
      <c r="CM61" s="27"/>
      <c r="CN61" s="3"/>
      <c r="CO61" s="3"/>
      <c r="CP61" s="3"/>
      <c r="CQ61" s="3"/>
      <c r="CR61" s="3"/>
      <c r="CS61" s="3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</row>
    <row r="62" spans="1:153" ht="6" customHeight="1">
      <c r="A62" s="191"/>
      <c r="B62" s="195"/>
      <c r="C62" s="196"/>
      <c r="D62" s="197"/>
      <c r="E62" s="195"/>
      <c r="F62" s="196"/>
      <c r="G62" s="197"/>
      <c r="H62" s="195"/>
      <c r="I62" s="196"/>
      <c r="J62" s="197"/>
      <c r="K62" s="195"/>
      <c r="L62" s="196"/>
      <c r="M62" s="197"/>
      <c r="N62" s="234"/>
      <c r="O62" s="235"/>
      <c r="P62" s="236"/>
      <c r="Q62" s="201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3"/>
      <c r="AI62" s="211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173"/>
      <c r="BI62" s="174"/>
      <c r="BJ62" s="174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  <c r="BW62" s="175"/>
      <c r="BX62" s="219"/>
      <c r="BY62" s="220"/>
      <c r="BZ62" s="220"/>
      <c r="CA62" s="220"/>
      <c r="CB62" s="221"/>
      <c r="CC62" s="188"/>
      <c r="CD62" s="189"/>
      <c r="CF62" s="3"/>
      <c r="CG62" s="27"/>
      <c r="CH62" s="27"/>
      <c r="CI62" s="27"/>
      <c r="CJ62" s="27"/>
      <c r="CK62" s="27"/>
      <c r="CL62" s="27"/>
      <c r="CM62" s="27"/>
      <c r="CN62" s="3"/>
      <c r="CO62" s="3"/>
      <c r="CP62" s="3"/>
      <c r="CQ62" s="3"/>
      <c r="CR62" s="3"/>
      <c r="CS62" s="3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</row>
    <row r="63" spans="2:153" ht="6" customHeight="1">
      <c r="B63" s="179" t="s">
        <v>26</v>
      </c>
      <c r="C63" s="180"/>
      <c r="D63" s="181"/>
      <c r="E63" s="179" t="s">
        <v>31</v>
      </c>
      <c r="F63" s="180"/>
      <c r="G63" s="181"/>
      <c r="H63" s="179" t="s">
        <v>30</v>
      </c>
      <c r="I63" s="180"/>
      <c r="J63" s="181"/>
      <c r="K63" s="179" t="s">
        <v>28</v>
      </c>
      <c r="L63" s="180"/>
      <c r="M63" s="181"/>
      <c r="N63" s="237"/>
      <c r="O63" s="238"/>
      <c r="P63" s="239"/>
      <c r="Q63" s="155" t="str">
        <f>IF(E2=7,G6,IF(E2=6,G3,IF(E2=5,G5,IF(E2=4,G3,IF(E2=3,"","")))))</f>
        <v>Albert Feliu</v>
      </c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7"/>
      <c r="AI63" s="209" t="s">
        <v>244</v>
      </c>
      <c r="AJ63" s="210"/>
      <c r="AK63" s="210"/>
      <c r="AL63" s="210"/>
      <c r="AM63" s="210"/>
      <c r="AN63" s="210" t="s">
        <v>257</v>
      </c>
      <c r="AO63" s="210"/>
      <c r="AP63" s="210"/>
      <c r="AQ63" s="210"/>
      <c r="AR63" s="210"/>
      <c r="AS63" s="210" t="s">
        <v>244</v>
      </c>
      <c r="AT63" s="210"/>
      <c r="AU63" s="210"/>
      <c r="AV63" s="210"/>
      <c r="AW63" s="210"/>
      <c r="AX63" s="210" t="s">
        <v>244</v>
      </c>
      <c r="AY63" s="210"/>
      <c r="AZ63" s="210"/>
      <c r="BA63" s="210"/>
      <c r="BB63" s="210"/>
      <c r="BC63" s="210" t="s">
        <v>2</v>
      </c>
      <c r="BD63" s="210"/>
      <c r="BE63" s="210"/>
      <c r="BF63" s="210"/>
      <c r="BG63" s="210"/>
      <c r="BH63" s="170" t="str">
        <f>IF(CC63=""," ",IF(LEFT(CC63,1)="3",Q63,Q65))</f>
        <v>Albert Feliu</v>
      </c>
      <c r="BI63" s="171"/>
      <c r="BJ63" s="171"/>
      <c r="BK63" s="171"/>
      <c r="BL63" s="171"/>
      <c r="BM63" s="171"/>
      <c r="BN63" s="171"/>
      <c r="BO63" s="171"/>
      <c r="BP63" s="171"/>
      <c r="BQ63" s="171"/>
      <c r="BR63" s="171"/>
      <c r="BS63" s="171"/>
      <c r="BT63" s="171"/>
      <c r="BU63" s="171"/>
      <c r="BV63" s="171"/>
      <c r="BW63" s="172"/>
      <c r="BX63" s="185" t="s">
        <v>247</v>
      </c>
      <c r="BY63" s="186"/>
      <c r="BZ63" s="186"/>
      <c r="CA63" s="186"/>
      <c r="CB63" s="187"/>
      <c r="CC63" s="188" t="s">
        <v>67</v>
      </c>
      <c r="CD63" s="189"/>
      <c r="CF63" s="3"/>
      <c r="CG63" s="21">
        <f>IF(BH63=G25,1,0)</f>
        <v>1</v>
      </c>
      <c r="CH63" s="21">
        <f>IF(BH63=G28,1,0)</f>
        <v>0</v>
      </c>
      <c r="CI63" s="21">
        <f>IF(BH63=G31,1,0)</f>
        <v>0</v>
      </c>
      <c r="CJ63" s="21">
        <f>IF(BH63=AS25,1,0)</f>
        <v>0</v>
      </c>
      <c r="CK63" s="21">
        <f>IF(BH63=AS28,1,0)</f>
        <v>0</v>
      </c>
      <c r="CL63" s="21">
        <f>IF(BH63=AS31,1,0)</f>
        <v>0</v>
      </c>
      <c r="CM63" s="21">
        <f>IF(BH63=AS34,1,0)</f>
        <v>0</v>
      </c>
      <c r="CN63" s="3"/>
      <c r="CO63" s="3"/>
      <c r="CP63" s="3"/>
      <c r="CQ63" s="3"/>
      <c r="CR63" s="3"/>
      <c r="CS63" s="3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</row>
    <row r="64" spans="2:153" ht="6" customHeight="1">
      <c r="B64" s="179"/>
      <c r="C64" s="180"/>
      <c r="D64" s="181"/>
      <c r="E64" s="179"/>
      <c r="F64" s="180"/>
      <c r="G64" s="181"/>
      <c r="H64" s="179"/>
      <c r="I64" s="180"/>
      <c r="J64" s="181"/>
      <c r="K64" s="179"/>
      <c r="L64" s="180"/>
      <c r="M64" s="181"/>
      <c r="N64" s="231"/>
      <c r="O64" s="232"/>
      <c r="P64" s="233"/>
      <c r="Q64" s="155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7"/>
      <c r="AI64" s="205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70"/>
      <c r="BI64" s="171"/>
      <c r="BJ64" s="171"/>
      <c r="BK64" s="171"/>
      <c r="BL64" s="171"/>
      <c r="BM64" s="171"/>
      <c r="BN64" s="171"/>
      <c r="BO64" s="171"/>
      <c r="BP64" s="171"/>
      <c r="BQ64" s="171"/>
      <c r="BR64" s="171"/>
      <c r="BS64" s="171"/>
      <c r="BT64" s="171"/>
      <c r="BU64" s="171"/>
      <c r="BV64" s="171"/>
      <c r="BW64" s="172"/>
      <c r="BX64" s="185"/>
      <c r="BY64" s="186"/>
      <c r="BZ64" s="186"/>
      <c r="CA64" s="186"/>
      <c r="CB64" s="187"/>
      <c r="CC64" s="188"/>
      <c r="CD64" s="189"/>
      <c r="CF64" s="3"/>
      <c r="CG64" s="24">
        <f>IF(CG65=G25,1,0)</f>
        <v>0</v>
      </c>
      <c r="CH64" s="24">
        <f>IF(CG65=G28,1,0)</f>
        <v>0</v>
      </c>
      <c r="CI64" s="24">
        <f>IF(CG65=G31,1,0)</f>
        <v>0</v>
      </c>
      <c r="CJ64" s="24">
        <f>IF(CG65=AS25,1,0)</f>
        <v>0</v>
      </c>
      <c r="CK64" s="24">
        <f>IF(CG65=AS28,1,0)</f>
        <v>0</v>
      </c>
      <c r="CL64" s="24">
        <f>IF(CG65=AS31,1,0)</f>
        <v>1</v>
      </c>
      <c r="CM64" s="24">
        <f>IF(CG65=AS34,1,0)</f>
        <v>0</v>
      </c>
      <c r="CN64" s="3"/>
      <c r="CO64" s="3"/>
      <c r="CP64" s="3"/>
      <c r="CQ64" s="3"/>
      <c r="CR64" s="3"/>
      <c r="CS64" s="3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</row>
    <row r="65" spans="1:153" ht="6" customHeight="1">
      <c r="A65" s="190" t="s">
        <v>54</v>
      </c>
      <c r="B65" s="192" t="s">
        <v>50</v>
      </c>
      <c r="C65" s="193"/>
      <c r="D65" s="194"/>
      <c r="E65" s="192" t="s">
        <v>51</v>
      </c>
      <c r="F65" s="193"/>
      <c r="G65" s="194"/>
      <c r="H65" s="192" t="s">
        <v>49</v>
      </c>
      <c r="I65" s="193"/>
      <c r="J65" s="194"/>
      <c r="K65" s="192" t="s">
        <v>51</v>
      </c>
      <c r="L65" s="193"/>
      <c r="M65" s="194"/>
      <c r="N65" s="231"/>
      <c r="O65" s="232"/>
      <c r="P65" s="233"/>
      <c r="Q65" s="198" t="str">
        <f>IF(E2=7,G7,IF(E2=6,G8,IF(E2=5,G6,IF(E2=4,G4,IF(E2=3,"","")))))</f>
        <v>Antonio Rojo</v>
      </c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200"/>
      <c r="AI65" s="205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70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2"/>
      <c r="BX65" s="185"/>
      <c r="BY65" s="186"/>
      <c r="BZ65" s="186"/>
      <c r="CA65" s="186"/>
      <c r="CB65" s="187"/>
      <c r="CC65" s="188"/>
      <c r="CD65" s="189"/>
      <c r="CF65" s="3"/>
      <c r="CG65" s="25" t="str">
        <f>IF(CC63=""," ",IF(LEFT(CC63,1)="3",Q65,Q63))</f>
        <v>Antonio Rojo</v>
      </c>
      <c r="CH65" s="26"/>
      <c r="CI65" s="26"/>
      <c r="CJ65" s="26"/>
      <c r="CK65" s="27"/>
      <c r="CL65" s="27"/>
      <c r="CM65" s="27"/>
      <c r="CN65" s="3"/>
      <c r="CO65" s="3"/>
      <c r="CP65" s="3"/>
      <c r="CQ65" s="3"/>
      <c r="CR65" s="3"/>
      <c r="CS65" s="3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</row>
    <row r="66" spans="1:153" ht="6" customHeight="1">
      <c r="A66" s="191"/>
      <c r="B66" s="222"/>
      <c r="C66" s="223"/>
      <c r="D66" s="224"/>
      <c r="E66" s="222"/>
      <c r="F66" s="223"/>
      <c r="G66" s="224"/>
      <c r="H66" s="222"/>
      <c r="I66" s="223"/>
      <c r="J66" s="224"/>
      <c r="K66" s="222"/>
      <c r="L66" s="223"/>
      <c r="M66" s="224"/>
      <c r="N66" s="234"/>
      <c r="O66" s="235"/>
      <c r="P66" s="236"/>
      <c r="Q66" s="225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7"/>
      <c r="AI66" s="205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73"/>
      <c r="BI66" s="174"/>
      <c r="BJ66" s="174"/>
      <c r="BK66" s="174"/>
      <c r="BL66" s="174"/>
      <c r="BM66" s="174"/>
      <c r="BN66" s="174"/>
      <c r="BO66" s="174"/>
      <c r="BP66" s="174"/>
      <c r="BQ66" s="174"/>
      <c r="BR66" s="174"/>
      <c r="BS66" s="174"/>
      <c r="BT66" s="174"/>
      <c r="BU66" s="174"/>
      <c r="BV66" s="174"/>
      <c r="BW66" s="175"/>
      <c r="BX66" s="185"/>
      <c r="BY66" s="186"/>
      <c r="BZ66" s="186"/>
      <c r="CA66" s="186"/>
      <c r="CB66" s="187"/>
      <c r="CC66" s="188"/>
      <c r="CD66" s="189"/>
      <c r="CF66" s="3"/>
      <c r="CG66" s="27"/>
      <c r="CH66" s="27"/>
      <c r="CI66" s="27"/>
      <c r="CJ66" s="27"/>
      <c r="CK66" s="27"/>
      <c r="CL66" s="27"/>
      <c r="CM66" s="27"/>
      <c r="CN66" s="3"/>
      <c r="CO66" s="3"/>
      <c r="CP66" s="3"/>
      <c r="CQ66" s="3"/>
      <c r="CR66" s="3"/>
      <c r="CS66" s="3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</row>
    <row r="67" spans="2:153" ht="6" customHeight="1">
      <c r="B67" s="179" t="s">
        <v>86</v>
      </c>
      <c r="C67" s="180"/>
      <c r="D67" s="181"/>
      <c r="E67" s="179" t="s">
        <v>27</v>
      </c>
      <c r="F67" s="180"/>
      <c r="G67" s="181"/>
      <c r="H67" s="179" t="s">
        <v>32</v>
      </c>
      <c r="I67" s="180"/>
      <c r="J67" s="181"/>
      <c r="K67" s="228"/>
      <c r="L67" s="229"/>
      <c r="M67" s="240"/>
      <c r="N67" s="237"/>
      <c r="O67" s="238"/>
      <c r="P67" s="239"/>
      <c r="Q67" s="155" t="str">
        <f>IF(E2=7,G8,IF(E2=6,G4,IF(E2=5,G3,IF(E2=4,"",IF(E2=3,"","")))))</f>
        <v>Guillem Arbiol</v>
      </c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7"/>
      <c r="AI67" s="204" t="s">
        <v>254</v>
      </c>
      <c r="AJ67" s="165"/>
      <c r="AK67" s="165"/>
      <c r="AL67" s="165"/>
      <c r="AM67" s="165"/>
      <c r="AN67" s="165" t="s">
        <v>239</v>
      </c>
      <c r="AO67" s="165"/>
      <c r="AP67" s="165"/>
      <c r="AQ67" s="165"/>
      <c r="AR67" s="165"/>
      <c r="AS67" s="165" t="s">
        <v>254</v>
      </c>
      <c r="AT67" s="165"/>
      <c r="AU67" s="165"/>
      <c r="AV67" s="165"/>
      <c r="AW67" s="165"/>
      <c r="AX67" s="165" t="s">
        <v>282</v>
      </c>
      <c r="AY67" s="165"/>
      <c r="AZ67" s="165"/>
      <c r="BA67" s="165"/>
      <c r="BB67" s="165"/>
      <c r="BC67" s="165" t="s">
        <v>257</v>
      </c>
      <c r="BD67" s="165"/>
      <c r="BE67" s="165"/>
      <c r="BF67" s="165"/>
      <c r="BG67" s="165"/>
      <c r="BH67" s="167" t="str">
        <f>IF(CC67=""," ",IF(LEFT(CC67,1)="3",Q67,Q69))</f>
        <v>Guillem Arbiol</v>
      </c>
      <c r="BI67" s="168"/>
      <c r="BJ67" s="168"/>
      <c r="BK67" s="168"/>
      <c r="BL67" s="168"/>
      <c r="BM67" s="168"/>
      <c r="BN67" s="168"/>
      <c r="BO67" s="168"/>
      <c r="BP67" s="168"/>
      <c r="BQ67" s="168"/>
      <c r="BR67" s="168"/>
      <c r="BS67" s="168"/>
      <c r="BT67" s="168"/>
      <c r="BU67" s="168"/>
      <c r="BV67" s="168"/>
      <c r="BW67" s="169"/>
      <c r="BX67" s="182" t="s">
        <v>250</v>
      </c>
      <c r="BY67" s="183"/>
      <c r="BZ67" s="183"/>
      <c r="CA67" s="183"/>
      <c r="CB67" s="184"/>
      <c r="CC67" s="188" t="s">
        <v>70</v>
      </c>
      <c r="CD67" s="189"/>
      <c r="CF67" s="3"/>
      <c r="CG67" s="21">
        <f>IF(BH67=G25,1,0)</f>
        <v>0</v>
      </c>
      <c r="CH67" s="21">
        <f>IF(BH67=G28,1,0)</f>
        <v>1</v>
      </c>
      <c r="CI67" s="21">
        <f>IF(BH67=G31,1,0)</f>
        <v>0</v>
      </c>
      <c r="CJ67" s="21">
        <f>IF(BH67=AS25,1,0)</f>
        <v>0</v>
      </c>
      <c r="CK67" s="21">
        <f>IF(BH67=AS28,1,0)</f>
        <v>0</v>
      </c>
      <c r="CL67" s="21">
        <f>IF(BH67=AS31,1,0)</f>
        <v>0</v>
      </c>
      <c r="CM67" s="21">
        <f>IF(BH67=AS34,1,0)</f>
        <v>0</v>
      </c>
      <c r="CN67" s="3"/>
      <c r="CO67" s="3"/>
      <c r="CP67" s="3"/>
      <c r="CQ67" s="3"/>
      <c r="CR67" s="3"/>
      <c r="CS67" s="3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</row>
    <row r="68" spans="2:153" ht="6" customHeight="1">
      <c r="B68" s="179"/>
      <c r="C68" s="180"/>
      <c r="D68" s="181"/>
      <c r="E68" s="179"/>
      <c r="F68" s="180"/>
      <c r="G68" s="181"/>
      <c r="H68" s="179"/>
      <c r="I68" s="180"/>
      <c r="J68" s="181"/>
      <c r="K68" s="231"/>
      <c r="L68" s="232"/>
      <c r="M68" s="241"/>
      <c r="N68" s="231"/>
      <c r="O68" s="232"/>
      <c r="P68" s="233"/>
      <c r="Q68" s="155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7"/>
      <c r="AI68" s="205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70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2"/>
      <c r="BX68" s="185"/>
      <c r="BY68" s="186"/>
      <c r="BZ68" s="186"/>
      <c r="CA68" s="186"/>
      <c r="CB68" s="187"/>
      <c r="CC68" s="188"/>
      <c r="CD68" s="189"/>
      <c r="CF68" s="3"/>
      <c r="CG68" s="24">
        <f>IF(CG69=G25,1,0)</f>
        <v>0</v>
      </c>
      <c r="CH68" s="24">
        <f>IF(CG69=G28,1,0)</f>
        <v>0</v>
      </c>
      <c r="CI68" s="24">
        <f>IF(CG69=G31,1,0)</f>
        <v>0</v>
      </c>
      <c r="CJ68" s="24">
        <f>IF(CG69=AS25,1,0)</f>
        <v>1</v>
      </c>
      <c r="CK68" s="24">
        <f>IF(CG69=AS28,1,0)</f>
        <v>0</v>
      </c>
      <c r="CL68" s="24">
        <f>IF(CG69=AS31,1,0)</f>
        <v>0</v>
      </c>
      <c r="CM68" s="24">
        <f>IF(CG69=AS34,1,0)</f>
        <v>0</v>
      </c>
      <c r="CN68" s="3"/>
      <c r="CO68" s="3"/>
      <c r="CP68" s="3"/>
      <c r="CQ68" s="3"/>
      <c r="CR68" s="3"/>
      <c r="CS68" s="3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</row>
    <row r="69" spans="1:153" ht="6" customHeight="1">
      <c r="A69" s="190" t="s">
        <v>54</v>
      </c>
      <c r="B69" s="192" t="s">
        <v>48</v>
      </c>
      <c r="C69" s="193"/>
      <c r="D69" s="194"/>
      <c r="E69" s="192" t="s">
        <v>48</v>
      </c>
      <c r="F69" s="193"/>
      <c r="G69" s="194"/>
      <c r="H69" s="192" t="s">
        <v>46</v>
      </c>
      <c r="I69" s="193"/>
      <c r="J69" s="194"/>
      <c r="K69" s="231"/>
      <c r="L69" s="232"/>
      <c r="M69" s="241"/>
      <c r="N69" s="231"/>
      <c r="O69" s="232"/>
      <c r="P69" s="233"/>
      <c r="Q69" s="198" t="str">
        <f>IF(E2=7,G9,IF(E2=6,G6,IF(E2=5,G7,IF(E2=4,"",IF(E2=3,"","")))))</f>
        <v>Arnau Francesch</v>
      </c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200"/>
      <c r="AI69" s="205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70"/>
      <c r="BI69" s="171"/>
      <c r="BJ69" s="171"/>
      <c r="BK69" s="171"/>
      <c r="BL69" s="171"/>
      <c r="BM69" s="171"/>
      <c r="BN69" s="171"/>
      <c r="BO69" s="171"/>
      <c r="BP69" s="171"/>
      <c r="BQ69" s="171"/>
      <c r="BR69" s="171"/>
      <c r="BS69" s="171"/>
      <c r="BT69" s="171"/>
      <c r="BU69" s="171"/>
      <c r="BV69" s="171"/>
      <c r="BW69" s="172"/>
      <c r="BX69" s="185"/>
      <c r="BY69" s="186"/>
      <c r="BZ69" s="186"/>
      <c r="CA69" s="186"/>
      <c r="CB69" s="187"/>
      <c r="CC69" s="188"/>
      <c r="CD69" s="189"/>
      <c r="CF69" s="3"/>
      <c r="CG69" s="25" t="str">
        <f>IF(CC67=""," ",IF(LEFT(CC67,1)="3",Q69,Q67))</f>
        <v>Arnau Francesch</v>
      </c>
      <c r="CH69" s="26"/>
      <c r="CI69" s="26"/>
      <c r="CJ69" s="26"/>
      <c r="CK69" s="27"/>
      <c r="CL69" s="27"/>
      <c r="CM69" s="27"/>
      <c r="CN69" s="3"/>
      <c r="CO69" s="3"/>
      <c r="CP69" s="3"/>
      <c r="CQ69" s="3"/>
      <c r="CR69" s="3"/>
      <c r="CS69" s="3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</row>
    <row r="70" spans="1:153" ht="6" customHeight="1">
      <c r="A70" s="191"/>
      <c r="B70" s="195"/>
      <c r="C70" s="196"/>
      <c r="D70" s="197"/>
      <c r="E70" s="195"/>
      <c r="F70" s="196"/>
      <c r="G70" s="197"/>
      <c r="H70" s="195"/>
      <c r="I70" s="196"/>
      <c r="J70" s="197"/>
      <c r="K70" s="234"/>
      <c r="L70" s="235"/>
      <c r="M70" s="242"/>
      <c r="N70" s="234"/>
      <c r="O70" s="235"/>
      <c r="P70" s="236"/>
      <c r="Q70" s="201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3"/>
      <c r="AI70" s="211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173"/>
      <c r="BI70" s="174"/>
      <c r="BJ70" s="174"/>
      <c r="BK70" s="174"/>
      <c r="BL70" s="174"/>
      <c r="BM70" s="174"/>
      <c r="BN70" s="174"/>
      <c r="BO70" s="174"/>
      <c r="BP70" s="174"/>
      <c r="BQ70" s="174"/>
      <c r="BR70" s="174"/>
      <c r="BS70" s="174"/>
      <c r="BT70" s="174"/>
      <c r="BU70" s="174"/>
      <c r="BV70" s="174"/>
      <c r="BW70" s="175"/>
      <c r="BX70" s="185"/>
      <c r="BY70" s="186"/>
      <c r="BZ70" s="186"/>
      <c r="CA70" s="186"/>
      <c r="CB70" s="187"/>
      <c r="CC70" s="188"/>
      <c r="CD70" s="189"/>
      <c r="CF70" s="3"/>
      <c r="CG70" s="27"/>
      <c r="CH70" s="27"/>
      <c r="CI70" s="27"/>
      <c r="CJ70" s="27"/>
      <c r="CK70" s="27"/>
      <c r="CL70" s="27"/>
      <c r="CM70" s="27"/>
      <c r="CN70" s="3"/>
      <c r="CO70" s="3"/>
      <c r="CP70" s="3"/>
      <c r="CQ70" s="3"/>
      <c r="CR70" s="3"/>
      <c r="CS70" s="3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</row>
    <row r="71" spans="1:153" ht="6" customHeight="1">
      <c r="A71" s="28"/>
      <c r="B71" s="179" t="s">
        <v>24</v>
      </c>
      <c r="C71" s="180"/>
      <c r="D71" s="181"/>
      <c r="E71" s="179" t="s">
        <v>33</v>
      </c>
      <c r="F71" s="180"/>
      <c r="G71" s="181"/>
      <c r="H71" s="179" t="s">
        <v>27</v>
      </c>
      <c r="I71" s="180"/>
      <c r="J71" s="181"/>
      <c r="K71" s="237"/>
      <c r="L71" s="238"/>
      <c r="M71" s="243"/>
      <c r="N71" s="237"/>
      <c r="O71" s="238"/>
      <c r="P71" s="239"/>
      <c r="Q71" s="155" t="str">
        <f>IF(E2=7,G3,IF(E2=6,G7,IF(E2=5,G4,IF(E2=4,"",IF(E2=3,"","")))))</f>
        <v>Roger Rubió</v>
      </c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7"/>
      <c r="AI71" s="209" t="s">
        <v>257</v>
      </c>
      <c r="AJ71" s="210"/>
      <c r="AK71" s="210"/>
      <c r="AL71" s="210"/>
      <c r="AM71" s="210"/>
      <c r="AN71" s="210" t="s">
        <v>248</v>
      </c>
      <c r="AO71" s="210"/>
      <c r="AP71" s="210"/>
      <c r="AQ71" s="210"/>
      <c r="AR71" s="210"/>
      <c r="AS71" s="210" t="s">
        <v>238</v>
      </c>
      <c r="AT71" s="210"/>
      <c r="AU71" s="210"/>
      <c r="AV71" s="210"/>
      <c r="AW71" s="210"/>
      <c r="AX71" s="210" t="s">
        <v>239</v>
      </c>
      <c r="AY71" s="210"/>
      <c r="AZ71" s="210"/>
      <c r="BA71" s="210"/>
      <c r="BB71" s="210"/>
      <c r="BC71" s="210" t="s">
        <v>2</v>
      </c>
      <c r="BD71" s="210"/>
      <c r="BE71" s="210"/>
      <c r="BF71" s="210"/>
      <c r="BG71" s="210"/>
      <c r="BH71" s="213" t="str">
        <f>IF(CC71=""," ",IF(LEFT(CC71,1)="3",Q71,Q73))</f>
        <v>Roger Rubió</v>
      </c>
      <c r="BI71" s="214"/>
      <c r="BJ71" s="214"/>
      <c r="BK71" s="214"/>
      <c r="BL71" s="214"/>
      <c r="BM71" s="214"/>
      <c r="BN71" s="214"/>
      <c r="BO71" s="214"/>
      <c r="BP71" s="214"/>
      <c r="BQ71" s="214"/>
      <c r="BR71" s="214"/>
      <c r="BS71" s="214"/>
      <c r="BT71" s="214"/>
      <c r="BU71" s="214"/>
      <c r="BV71" s="214"/>
      <c r="BW71" s="215"/>
      <c r="BX71" s="244" t="s">
        <v>247</v>
      </c>
      <c r="BY71" s="217"/>
      <c r="BZ71" s="217"/>
      <c r="CA71" s="217"/>
      <c r="CB71" s="218"/>
      <c r="CC71" s="188" t="s">
        <v>67</v>
      </c>
      <c r="CD71" s="189"/>
      <c r="CF71" s="3"/>
      <c r="CG71" s="21">
        <f>IF(BH71=G25,1,0)</f>
        <v>0</v>
      </c>
      <c r="CH71" s="21">
        <f>IF(BH71=G28,1,0)</f>
        <v>0</v>
      </c>
      <c r="CI71" s="21">
        <f>IF(BH71=G31,1,0)</f>
        <v>0</v>
      </c>
      <c r="CJ71" s="21">
        <f>IF(BH71=AS25,1,0)</f>
        <v>0</v>
      </c>
      <c r="CK71" s="21">
        <f>IF(BH71=AS28,1,0)</f>
        <v>1</v>
      </c>
      <c r="CL71" s="21">
        <f>IF(BH71=AS31,1,0)</f>
        <v>0</v>
      </c>
      <c r="CM71" s="21">
        <f>IF(BH71=AS34,1,0)</f>
        <v>0</v>
      </c>
      <c r="CN71" s="3"/>
      <c r="CO71" s="3"/>
      <c r="CP71" s="3"/>
      <c r="CQ71" s="3"/>
      <c r="CR71" s="3"/>
      <c r="CS71" s="3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</row>
    <row r="72" spans="2:153" ht="6" customHeight="1">
      <c r="B72" s="179"/>
      <c r="C72" s="180"/>
      <c r="D72" s="181"/>
      <c r="E72" s="179"/>
      <c r="F72" s="180"/>
      <c r="G72" s="181"/>
      <c r="H72" s="179"/>
      <c r="I72" s="180"/>
      <c r="J72" s="181"/>
      <c r="K72" s="231"/>
      <c r="L72" s="232"/>
      <c r="M72" s="241"/>
      <c r="N72" s="231"/>
      <c r="O72" s="232"/>
      <c r="P72" s="233"/>
      <c r="Q72" s="155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7"/>
      <c r="AI72" s="205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70"/>
      <c r="BI72" s="171"/>
      <c r="BJ72" s="171"/>
      <c r="BK72" s="171"/>
      <c r="BL72" s="171"/>
      <c r="BM72" s="171"/>
      <c r="BN72" s="171"/>
      <c r="BO72" s="171"/>
      <c r="BP72" s="171"/>
      <c r="BQ72" s="171"/>
      <c r="BR72" s="171"/>
      <c r="BS72" s="171"/>
      <c r="BT72" s="171"/>
      <c r="BU72" s="171"/>
      <c r="BV72" s="171"/>
      <c r="BW72" s="172"/>
      <c r="BX72" s="185"/>
      <c r="BY72" s="186"/>
      <c r="BZ72" s="186"/>
      <c r="CA72" s="186"/>
      <c r="CB72" s="187"/>
      <c r="CC72" s="188"/>
      <c r="CD72" s="189"/>
      <c r="CF72" s="3"/>
      <c r="CG72" s="24">
        <f>IF(CG73=G25,1,0)</f>
        <v>0</v>
      </c>
      <c r="CH72" s="24">
        <f>IF(CG73=G28,1,0)</f>
        <v>0</v>
      </c>
      <c r="CI72" s="24">
        <f>IF(CG73=G31,1,0)</f>
        <v>0</v>
      </c>
      <c r="CJ72" s="24">
        <f>IF(CG73=AS25,1,0)</f>
        <v>0</v>
      </c>
      <c r="CK72" s="24">
        <f>IF(CG73=AS28,1,0)</f>
        <v>0</v>
      </c>
      <c r="CL72" s="24">
        <f>IF(CG73=AS31,1,0)</f>
        <v>1</v>
      </c>
      <c r="CM72" s="24">
        <f>IF(CG73=AS34,1,0)</f>
        <v>0</v>
      </c>
      <c r="CN72" s="3"/>
      <c r="CO72" s="3"/>
      <c r="CP72" s="3"/>
      <c r="CQ72" s="3"/>
      <c r="CR72" s="3"/>
      <c r="CS72" s="3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</row>
    <row r="73" spans="1:153" ht="6" customHeight="1">
      <c r="A73" s="190" t="s">
        <v>54</v>
      </c>
      <c r="B73" s="192" t="s">
        <v>49</v>
      </c>
      <c r="C73" s="193"/>
      <c r="D73" s="194"/>
      <c r="E73" s="192" t="s">
        <v>46</v>
      </c>
      <c r="F73" s="193"/>
      <c r="G73" s="194"/>
      <c r="H73" s="192" t="s">
        <v>51</v>
      </c>
      <c r="I73" s="193"/>
      <c r="J73" s="194"/>
      <c r="K73" s="231"/>
      <c r="L73" s="232"/>
      <c r="M73" s="241"/>
      <c r="N73" s="231"/>
      <c r="O73" s="232"/>
      <c r="P73" s="233"/>
      <c r="Q73" s="198" t="str">
        <f>IF(E2=7,G5,IF(E2=6,G8,IF(E2=5,G6,IF(E2=4,"",IF(E2=3,"","")))))</f>
        <v>Antonio Rojo</v>
      </c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200"/>
      <c r="AI73" s="205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70"/>
      <c r="BI73" s="171"/>
      <c r="BJ73" s="171"/>
      <c r="BK73" s="171"/>
      <c r="BL73" s="171"/>
      <c r="BM73" s="171"/>
      <c r="BN73" s="171"/>
      <c r="BO73" s="171"/>
      <c r="BP73" s="171"/>
      <c r="BQ73" s="171"/>
      <c r="BR73" s="171"/>
      <c r="BS73" s="171"/>
      <c r="BT73" s="171"/>
      <c r="BU73" s="171"/>
      <c r="BV73" s="171"/>
      <c r="BW73" s="172"/>
      <c r="BX73" s="185"/>
      <c r="BY73" s="186"/>
      <c r="BZ73" s="186"/>
      <c r="CA73" s="186"/>
      <c r="CB73" s="187"/>
      <c r="CC73" s="188"/>
      <c r="CD73" s="189"/>
      <c r="CF73" s="3"/>
      <c r="CG73" s="25" t="str">
        <f>IF(CC71=""," ",IF(LEFT(CC71,1)="3",Q73,Q71))</f>
        <v>Antonio Rojo</v>
      </c>
      <c r="CH73" s="26"/>
      <c r="CI73" s="26"/>
      <c r="CJ73" s="26"/>
      <c r="CK73" s="27"/>
      <c r="CL73" s="27"/>
      <c r="CM73" s="27"/>
      <c r="CN73" s="3"/>
      <c r="CO73" s="3"/>
      <c r="CP73" s="3"/>
      <c r="CQ73" s="3"/>
      <c r="CR73" s="3"/>
      <c r="CS73" s="3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</row>
    <row r="74" spans="1:153" ht="6" customHeight="1">
      <c r="A74" s="191"/>
      <c r="B74" s="195"/>
      <c r="C74" s="196"/>
      <c r="D74" s="197"/>
      <c r="E74" s="195"/>
      <c r="F74" s="196"/>
      <c r="G74" s="197"/>
      <c r="H74" s="195"/>
      <c r="I74" s="196"/>
      <c r="J74" s="197"/>
      <c r="K74" s="234"/>
      <c r="L74" s="235"/>
      <c r="M74" s="242"/>
      <c r="N74" s="234"/>
      <c r="O74" s="235"/>
      <c r="P74" s="236"/>
      <c r="Q74" s="201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3"/>
      <c r="AI74" s="211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173"/>
      <c r="BI74" s="174"/>
      <c r="BJ74" s="174"/>
      <c r="BK74" s="174"/>
      <c r="BL74" s="174"/>
      <c r="BM74" s="174"/>
      <c r="BN74" s="174"/>
      <c r="BO74" s="174"/>
      <c r="BP74" s="174"/>
      <c r="BQ74" s="174"/>
      <c r="BR74" s="174"/>
      <c r="BS74" s="174"/>
      <c r="BT74" s="174"/>
      <c r="BU74" s="174"/>
      <c r="BV74" s="174"/>
      <c r="BW74" s="175"/>
      <c r="BX74" s="219"/>
      <c r="BY74" s="220"/>
      <c r="BZ74" s="220"/>
      <c r="CA74" s="220"/>
      <c r="CB74" s="221"/>
      <c r="CC74" s="188"/>
      <c r="CD74" s="189"/>
      <c r="CF74" s="3"/>
      <c r="CG74" s="27"/>
      <c r="CH74" s="27"/>
      <c r="CI74" s="27"/>
      <c r="CJ74" s="27"/>
      <c r="CK74" s="27"/>
      <c r="CL74" s="27"/>
      <c r="CM74" s="27"/>
      <c r="CN74" s="3"/>
      <c r="CO74" s="3"/>
      <c r="CP74" s="3"/>
      <c r="CQ74" s="3"/>
      <c r="CR74" s="3"/>
      <c r="CS74" s="3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</row>
    <row r="75" spans="2:153" ht="6" customHeight="1">
      <c r="B75" s="179" t="s">
        <v>27</v>
      </c>
      <c r="C75" s="180"/>
      <c r="D75" s="181"/>
      <c r="E75" s="179" t="s">
        <v>24</v>
      </c>
      <c r="F75" s="180"/>
      <c r="G75" s="181"/>
      <c r="H75" s="179" t="s">
        <v>21</v>
      </c>
      <c r="I75" s="180"/>
      <c r="J75" s="181"/>
      <c r="K75" s="237"/>
      <c r="L75" s="238"/>
      <c r="M75" s="243"/>
      <c r="N75" s="237"/>
      <c r="O75" s="238"/>
      <c r="P75" s="239"/>
      <c r="Q75" s="155" t="str">
        <f>IF(E2=7,G4,IF(E2=6,G3,IF(E2=5,G5,IF(E2=4,"",IF(E2=3,"","")))))</f>
        <v>Albert Feliu</v>
      </c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7"/>
      <c r="AI75" s="209" t="s">
        <v>251</v>
      </c>
      <c r="AJ75" s="210"/>
      <c r="AK75" s="210"/>
      <c r="AL75" s="210"/>
      <c r="AM75" s="210"/>
      <c r="AN75" s="210" t="s">
        <v>261</v>
      </c>
      <c r="AO75" s="210"/>
      <c r="AP75" s="210"/>
      <c r="AQ75" s="210"/>
      <c r="AR75" s="210"/>
      <c r="AS75" s="210" t="s">
        <v>239</v>
      </c>
      <c r="AT75" s="210"/>
      <c r="AU75" s="210"/>
      <c r="AV75" s="210"/>
      <c r="AW75" s="210"/>
      <c r="AX75" s="210" t="s">
        <v>255</v>
      </c>
      <c r="AY75" s="210"/>
      <c r="AZ75" s="210"/>
      <c r="BA75" s="210"/>
      <c r="BB75" s="210"/>
      <c r="BC75" s="210" t="s">
        <v>2</v>
      </c>
      <c r="BD75" s="210"/>
      <c r="BE75" s="210"/>
      <c r="BF75" s="210"/>
      <c r="BG75" s="210"/>
      <c r="BH75" s="213" t="str">
        <f>IF(CC75=""," ",IF(LEFT(CC75,1)="3",Q75,Q77))</f>
        <v>Albert Feliu</v>
      </c>
      <c r="BI75" s="214"/>
      <c r="BJ75" s="214"/>
      <c r="BK75" s="214"/>
      <c r="BL75" s="214"/>
      <c r="BM75" s="214"/>
      <c r="BN75" s="214"/>
      <c r="BO75" s="214"/>
      <c r="BP75" s="214"/>
      <c r="BQ75" s="214"/>
      <c r="BR75" s="214"/>
      <c r="BS75" s="214"/>
      <c r="BT75" s="214"/>
      <c r="BU75" s="214"/>
      <c r="BV75" s="214"/>
      <c r="BW75" s="215"/>
      <c r="BX75" s="244" t="s">
        <v>247</v>
      </c>
      <c r="BY75" s="217"/>
      <c r="BZ75" s="217"/>
      <c r="CA75" s="217"/>
      <c r="CB75" s="218"/>
      <c r="CC75" s="188" t="s">
        <v>67</v>
      </c>
      <c r="CD75" s="189"/>
      <c r="CF75" s="3"/>
      <c r="CG75" s="21">
        <f>IF(BH75=G25,1,0)</f>
        <v>1</v>
      </c>
      <c r="CH75" s="21">
        <f>IF(BH75=G28,1,0)</f>
        <v>0</v>
      </c>
      <c r="CI75" s="21">
        <f>IF(BH75=G31,1,0)</f>
        <v>0</v>
      </c>
      <c r="CJ75" s="21">
        <f>IF(BH75=AS25,1,0)</f>
        <v>0</v>
      </c>
      <c r="CK75" s="21">
        <f>IF(BH75=AS28,1,0)</f>
        <v>0</v>
      </c>
      <c r="CL75" s="21">
        <f>IF(BH75=AS31,1,0)</f>
        <v>0</v>
      </c>
      <c r="CM75" s="21">
        <f>IF(BH75=AS34,1,0)</f>
        <v>0</v>
      </c>
      <c r="CN75" s="3"/>
      <c r="CO75" s="3"/>
      <c r="CP75" s="3"/>
      <c r="CQ75" s="3"/>
      <c r="CR75" s="3"/>
      <c r="CS75" s="3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</row>
    <row r="76" spans="2:153" ht="6" customHeight="1">
      <c r="B76" s="179"/>
      <c r="C76" s="180"/>
      <c r="D76" s="181"/>
      <c r="E76" s="179"/>
      <c r="F76" s="180"/>
      <c r="G76" s="181"/>
      <c r="H76" s="179"/>
      <c r="I76" s="180"/>
      <c r="J76" s="181"/>
      <c r="K76" s="231"/>
      <c r="L76" s="232"/>
      <c r="M76" s="241"/>
      <c r="N76" s="231"/>
      <c r="O76" s="232"/>
      <c r="P76" s="233"/>
      <c r="Q76" s="155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7"/>
      <c r="AI76" s="205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70"/>
      <c r="BI76" s="171"/>
      <c r="BJ76" s="171"/>
      <c r="BK76" s="171"/>
      <c r="BL76" s="171"/>
      <c r="BM76" s="171"/>
      <c r="BN76" s="171"/>
      <c r="BO76" s="171"/>
      <c r="BP76" s="171"/>
      <c r="BQ76" s="171"/>
      <c r="BR76" s="171"/>
      <c r="BS76" s="171"/>
      <c r="BT76" s="171"/>
      <c r="BU76" s="171"/>
      <c r="BV76" s="171"/>
      <c r="BW76" s="172"/>
      <c r="BX76" s="185"/>
      <c r="BY76" s="186"/>
      <c r="BZ76" s="186"/>
      <c r="CA76" s="186"/>
      <c r="CB76" s="187"/>
      <c r="CC76" s="188"/>
      <c r="CD76" s="189"/>
      <c r="CF76" s="3"/>
      <c r="CG76" s="24">
        <f>IF(CG77=G25,1,0)</f>
        <v>0</v>
      </c>
      <c r="CH76" s="24">
        <f>IF(CG77=G28,1,0)</f>
        <v>0</v>
      </c>
      <c r="CI76" s="24">
        <f>IF(CG77=G31,1,0)</f>
        <v>1</v>
      </c>
      <c r="CJ76" s="24">
        <f>IF(CG77=AS25,1,0)</f>
        <v>0</v>
      </c>
      <c r="CK76" s="24">
        <f>IF(CG77=AS28,1,0)</f>
        <v>0</v>
      </c>
      <c r="CL76" s="24">
        <f>IF(CG77=AS31,1,0)</f>
        <v>0</v>
      </c>
      <c r="CM76" s="24">
        <f>IF(CG77=AS34,1,0)</f>
        <v>0</v>
      </c>
      <c r="CN76" s="3"/>
      <c r="CO76" s="3"/>
      <c r="CP76" s="3"/>
      <c r="CQ76" s="3"/>
      <c r="CR76" s="3"/>
      <c r="CS76" s="3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</row>
    <row r="77" spans="1:153" ht="6" customHeight="1">
      <c r="A77" s="190" t="s">
        <v>54</v>
      </c>
      <c r="B77" s="192" t="s">
        <v>47</v>
      </c>
      <c r="C77" s="193"/>
      <c r="D77" s="194"/>
      <c r="E77" s="192" t="s">
        <v>49</v>
      </c>
      <c r="F77" s="193"/>
      <c r="G77" s="194"/>
      <c r="H77" s="192" t="s">
        <v>48</v>
      </c>
      <c r="I77" s="193"/>
      <c r="J77" s="194"/>
      <c r="K77" s="231"/>
      <c r="L77" s="232"/>
      <c r="M77" s="241"/>
      <c r="N77" s="231"/>
      <c r="O77" s="232"/>
      <c r="P77" s="233"/>
      <c r="Q77" s="198" t="str">
        <f>IF(E2=7,G6,IF(E2=6,G5,IF(E2=5,G7,IF(E2=4,"",IF(E2=3,"","")))))</f>
        <v>Aleix Farrero</v>
      </c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200"/>
      <c r="AI77" s="205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70"/>
      <c r="BI77" s="171"/>
      <c r="BJ77" s="171"/>
      <c r="BK77" s="171"/>
      <c r="BL77" s="171"/>
      <c r="BM77" s="171"/>
      <c r="BN77" s="171"/>
      <c r="BO77" s="171"/>
      <c r="BP77" s="171"/>
      <c r="BQ77" s="171"/>
      <c r="BR77" s="171"/>
      <c r="BS77" s="171"/>
      <c r="BT77" s="171"/>
      <c r="BU77" s="171"/>
      <c r="BV77" s="171"/>
      <c r="BW77" s="172"/>
      <c r="BX77" s="185"/>
      <c r="BY77" s="186"/>
      <c r="BZ77" s="186"/>
      <c r="CA77" s="186"/>
      <c r="CB77" s="187"/>
      <c r="CC77" s="188"/>
      <c r="CD77" s="189"/>
      <c r="CF77" s="3"/>
      <c r="CG77" s="25" t="str">
        <f>IF(CC75=""," ",IF(LEFT(CC75,1)="3",Q77,Q75))</f>
        <v>Aleix Farrero</v>
      </c>
      <c r="CH77" s="26"/>
      <c r="CI77" s="26"/>
      <c r="CJ77" s="26"/>
      <c r="CK77" s="27"/>
      <c r="CL77" s="27"/>
      <c r="CM77" s="27"/>
      <c r="CN77" s="3"/>
      <c r="CO77" s="3"/>
      <c r="CP77" s="3"/>
      <c r="CQ77" s="3"/>
      <c r="CR77" s="3"/>
      <c r="CS77" s="3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</row>
    <row r="78" spans="1:153" ht="6" customHeight="1">
      <c r="A78" s="191"/>
      <c r="B78" s="195"/>
      <c r="C78" s="196"/>
      <c r="D78" s="197"/>
      <c r="E78" s="195"/>
      <c r="F78" s="196"/>
      <c r="G78" s="197"/>
      <c r="H78" s="195"/>
      <c r="I78" s="196"/>
      <c r="J78" s="197"/>
      <c r="K78" s="234"/>
      <c r="L78" s="235"/>
      <c r="M78" s="242"/>
      <c r="N78" s="234"/>
      <c r="O78" s="235"/>
      <c r="P78" s="236"/>
      <c r="Q78" s="201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3"/>
      <c r="AI78" s="211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173"/>
      <c r="BI78" s="174"/>
      <c r="BJ78" s="174"/>
      <c r="BK78" s="174"/>
      <c r="BL78" s="174"/>
      <c r="BM78" s="174"/>
      <c r="BN78" s="174"/>
      <c r="BO78" s="174"/>
      <c r="BP78" s="174"/>
      <c r="BQ78" s="174"/>
      <c r="BR78" s="174"/>
      <c r="BS78" s="174"/>
      <c r="BT78" s="174"/>
      <c r="BU78" s="174"/>
      <c r="BV78" s="174"/>
      <c r="BW78" s="175"/>
      <c r="BX78" s="219"/>
      <c r="BY78" s="220"/>
      <c r="BZ78" s="220"/>
      <c r="CA78" s="220"/>
      <c r="CB78" s="221"/>
      <c r="CC78" s="188"/>
      <c r="CD78" s="189"/>
      <c r="CF78" s="3"/>
      <c r="CG78" s="27"/>
      <c r="CH78" s="27"/>
      <c r="CI78" s="27"/>
      <c r="CJ78" s="27"/>
      <c r="CK78" s="27"/>
      <c r="CL78" s="27"/>
      <c r="CM78" s="27"/>
      <c r="CN78" s="3"/>
      <c r="CO78" s="3"/>
      <c r="CP78" s="3"/>
      <c r="CQ78" s="3"/>
      <c r="CR78" s="3"/>
      <c r="CS78" s="3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</row>
    <row r="79" spans="2:153" ht="6" customHeight="1">
      <c r="B79" s="179" t="s">
        <v>87</v>
      </c>
      <c r="C79" s="180"/>
      <c r="D79" s="181"/>
      <c r="E79" s="179" t="s">
        <v>34</v>
      </c>
      <c r="F79" s="180"/>
      <c r="G79" s="181"/>
      <c r="H79" s="179" t="s">
        <v>28</v>
      </c>
      <c r="I79" s="180"/>
      <c r="J79" s="181"/>
      <c r="K79" s="237"/>
      <c r="L79" s="238"/>
      <c r="M79" s="243"/>
      <c r="N79" s="237"/>
      <c r="O79" s="238"/>
      <c r="P79" s="239"/>
      <c r="Q79" s="155" t="str">
        <f>IF(E2=7,G7,IF(E2=6,G6,IF(E2=5,G3,IF(E2=4,"",IF(E2=3,"","")))))</f>
        <v>Arnau Francesch</v>
      </c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7"/>
      <c r="AI79" s="209" t="s">
        <v>265</v>
      </c>
      <c r="AJ79" s="210"/>
      <c r="AK79" s="210"/>
      <c r="AL79" s="210"/>
      <c r="AM79" s="210"/>
      <c r="AN79" s="210" t="s">
        <v>257</v>
      </c>
      <c r="AO79" s="210"/>
      <c r="AP79" s="210"/>
      <c r="AQ79" s="210"/>
      <c r="AR79" s="210"/>
      <c r="AS79" s="210" t="s">
        <v>244</v>
      </c>
      <c r="AT79" s="210"/>
      <c r="AU79" s="210"/>
      <c r="AV79" s="210"/>
      <c r="AW79" s="210"/>
      <c r="AX79" s="210" t="s">
        <v>238</v>
      </c>
      <c r="AY79" s="210"/>
      <c r="AZ79" s="210"/>
      <c r="BA79" s="210"/>
      <c r="BB79" s="210"/>
      <c r="BC79" s="210" t="s">
        <v>2</v>
      </c>
      <c r="BD79" s="210"/>
      <c r="BE79" s="210"/>
      <c r="BF79" s="210"/>
      <c r="BG79" s="210"/>
      <c r="BH79" s="170" t="str">
        <f>IF(CC79=""," ",IF(LEFT(CC79,1)="3",Q79,Q81))</f>
        <v>Arnau Francesch</v>
      </c>
      <c r="BI79" s="171"/>
      <c r="BJ79" s="171"/>
      <c r="BK79" s="171"/>
      <c r="BL79" s="171"/>
      <c r="BM79" s="171"/>
      <c r="BN79" s="171"/>
      <c r="BO79" s="171"/>
      <c r="BP79" s="171"/>
      <c r="BQ79" s="171"/>
      <c r="BR79" s="171"/>
      <c r="BS79" s="171"/>
      <c r="BT79" s="171"/>
      <c r="BU79" s="171"/>
      <c r="BV79" s="171"/>
      <c r="BW79" s="172"/>
      <c r="BX79" s="292" t="s">
        <v>247</v>
      </c>
      <c r="BY79" s="186"/>
      <c r="BZ79" s="186"/>
      <c r="CA79" s="186"/>
      <c r="CB79" s="187"/>
      <c r="CC79" s="188" t="s">
        <v>67</v>
      </c>
      <c r="CD79" s="189"/>
      <c r="CF79" s="3"/>
      <c r="CG79" s="21">
        <f>IF(BH79=G25,1,0)</f>
        <v>0</v>
      </c>
      <c r="CH79" s="21">
        <f>IF(BH79=G28,1,0)</f>
        <v>0</v>
      </c>
      <c r="CI79" s="21">
        <f>IF(BH79=G31,1,0)</f>
        <v>0</v>
      </c>
      <c r="CJ79" s="21">
        <f>IF(BH79=AS25,1,0)</f>
        <v>1</v>
      </c>
      <c r="CK79" s="21">
        <f>IF(BH79=AS28,1,0)</f>
        <v>0</v>
      </c>
      <c r="CL79" s="21">
        <f>IF(BH79=AS31,1,0)</f>
        <v>0</v>
      </c>
      <c r="CM79" s="21">
        <f>IF(BH79=AS34,1,0)</f>
        <v>0</v>
      </c>
      <c r="CN79" s="3"/>
      <c r="CO79" s="3"/>
      <c r="CP79" s="3"/>
      <c r="CQ79" s="3"/>
      <c r="CR79" s="3"/>
      <c r="CS79" s="3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</row>
    <row r="80" spans="2:153" ht="6" customHeight="1">
      <c r="B80" s="179"/>
      <c r="C80" s="180"/>
      <c r="D80" s="181"/>
      <c r="E80" s="179"/>
      <c r="F80" s="180"/>
      <c r="G80" s="181"/>
      <c r="H80" s="179"/>
      <c r="I80" s="180"/>
      <c r="J80" s="181"/>
      <c r="K80" s="231"/>
      <c r="L80" s="232"/>
      <c r="M80" s="241"/>
      <c r="N80" s="231"/>
      <c r="O80" s="232"/>
      <c r="P80" s="233"/>
      <c r="Q80" s="155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7"/>
      <c r="AI80" s="205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70"/>
      <c r="BI80" s="171"/>
      <c r="BJ80" s="171"/>
      <c r="BK80" s="171"/>
      <c r="BL80" s="171"/>
      <c r="BM80" s="171"/>
      <c r="BN80" s="171"/>
      <c r="BO80" s="171"/>
      <c r="BP80" s="171"/>
      <c r="BQ80" s="171"/>
      <c r="BR80" s="171"/>
      <c r="BS80" s="171"/>
      <c r="BT80" s="171"/>
      <c r="BU80" s="171"/>
      <c r="BV80" s="171"/>
      <c r="BW80" s="172"/>
      <c r="BX80" s="185"/>
      <c r="BY80" s="186"/>
      <c r="BZ80" s="186"/>
      <c r="CA80" s="186"/>
      <c r="CB80" s="187"/>
      <c r="CC80" s="188"/>
      <c r="CD80" s="189"/>
      <c r="CF80" s="3"/>
      <c r="CG80" s="24">
        <f>IF(CG81=G25,1,0)</f>
        <v>0</v>
      </c>
      <c r="CH80" s="24">
        <f>IF(CG81=G28,1,0)</f>
        <v>0</v>
      </c>
      <c r="CI80" s="24">
        <f>IF(CG81=G31,1,0)</f>
        <v>0</v>
      </c>
      <c r="CJ80" s="24">
        <f>IF(CG81=AS25,1,0)</f>
        <v>0</v>
      </c>
      <c r="CK80" s="24">
        <f>IF(CG81=AS28,1,0)</f>
        <v>0</v>
      </c>
      <c r="CL80" s="24">
        <f>IF(CG81=AS31,1,0)</f>
        <v>1</v>
      </c>
      <c r="CM80" s="24">
        <f>IF(CG81=AS34,1,0)</f>
        <v>0</v>
      </c>
      <c r="CN80" s="3"/>
      <c r="CO80" s="3"/>
      <c r="CP80" s="3"/>
      <c r="CQ80" s="3"/>
      <c r="CR80" s="3"/>
      <c r="CS80" s="3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</row>
    <row r="81" spans="1:153" ht="6" customHeight="1">
      <c r="A81" s="190" t="s">
        <v>54</v>
      </c>
      <c r="B81" s="192" t="s">
        <v>50</v>
      </c>
      <c r="C81" s="193"/>
      <c r="D81" s="194"/>
      <c r="E81" s="192" t="s">
        <v>47</v>
      </c>
      <c r="F81" s="193"/>
      <c r="G81" s="194"/>
      <c r="H81" s="192" t="s">
        <v>47</v>
      </c>
      <c r="I81" s="193"/>
      <c r="J81" s="194"/>
      <c r="K81" s="231"/>
      <c r="L81" s="232"/>
      <c r="M81" s="241"/>
      <c r="N81" s="231"/>
      <c r="O81" s="232"/>
      <c r="P81" s="233"/>
      <c r="Q81" s="198" t="str">
        <f>IF(E2=7,G9,IF(E2=6,G8,IF(E2=5,G4,IF(E2=4,"",IF(E2=3,"","")))))</f>
        <v>Antonio Rojo</v>
      </c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200"/>
      <c r="AI81" s="205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70"/>
      <c r="BI81" s="171"/>
      <c r="BJ81" s="171"/>
      <c r="BK81" s="171"/>
      <c r="BL81" s="171"/>
      <c r="BM81" s="171"/>
      <c r="BN81" s="171"/>
      <c r="BO81" s="171"/>
      <c r="BP81" s="171"/>
      <c r="BQ81" s="171"/>
      <c r="BR81" s="171"/>
      <c r="BS81" s="171"/>
      <c r="BT81" s="171"/>
      <c r="BU81" s="171"/>
      <c r="BV81" s="171"/>
      <c r="BW81" s="172"/>
      <c r="BX81" s="185"/>
      <c r="BY81" s="186"/>
      <c r="BZ81" s="186"/>
      <c r="CA81" s="186"/>
      <c r="CB81" s="187"/>
      <c r="CC81" s="188"/>
      <c r="CD81" s="189"/>
      <c r="CF81" s="3"/>
      <c r="CG81" s="25" t="str">
        <f>IF(CC79=""," ",IF(LEFT(CC79,1)="3",Q81,Q79))</f>
        <v>Antonio Rojo</v>
      </c>
      <c r="CH81" s="26"/>
      <c r="CI81" s="26"/>
      <c r="CJ81" s="26"/>
      <c r="CK81" s="27"/>
      <c r="CL81" s="27"/>
      <c r="CM81" s="27"/>
      <c r="CN81" s="3"/>
      <c r="CO81" s="3"/>
      <c r="CP81" s="3"/>
      <c r="CQ81" s="3"/>
      <c r="CR81" s="3"/>
      <c r="CS81" s="3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</row>
    <row r="82" spans="1:153" ht="6" customHeight="1">
      <c r="A82" s="191"/>
      <c r="B82" s="222"/>
      <c r="C82" s="223"/>
      <c r="D82" s="224"/>
      <c r="E82" s="222"/>
      <c r="F82" s="223"/>
      <c r="G82" s="224"/>
      <c r="H82" s="195"/>
      <c r="I82" s="196"/>
      <c r="J82" s="197"/>
      <c r="K82" s="234"/>
      <c r="L82" s="235"/>
      <c r="M82" s="242"/>
      <c r="N82" s="234"/>
      <c r="O82" s="235"/>
      <c r="P82" s="236"/>
      <c r="Q82" s="225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7"/>
      <c r="AI82" s="205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73"/>
      <c r="BI82" s="174"/>
      <c r="BJ82" s="174"/>
      <c r="BK82" s="174"/>
      <c r="BL82" s="174"/>
      <c r="BM82" s="174"/>
      <c r="BN82" s="174"/>
      <c r="BO82" s="174"/>
      <c r="BP82" s="174"/>
      <c r="BQ82" s="174"/>
      <c r="BR82" s="174"/>
      <c r="BS82" s="174"/>
      <c r="BT82" s="174"/>
      <c r="BU82" s="174"/>
      <c r="BV82" s="174"/>
      <c r="BW82" s="175"/>
      <c r="BX82" s="185"/>
      <c r="BY82" s="186"/>
      <c r="BZ82" s="186"/>
      <c r="CA82" s="186"/>
      <c r="CB82" s="187"/>
      <c r="CC82" s="188"/>
      <c r="CD82" s="189"/>
      <c r="CF82" s="3"/>
      <c r="CG82" s="27"/>
      <c r="CH82" s="27"/>
      <c r="CI82" s="27"/>
      <c r="CJ82" s="27"/>
      <c r="CK82" s="27"/>
      <c r="CL82" s="27"/>
      <c r="CM82" s="27"/>
      <c r="CN82" s="3"/>
      <c r="CO82" s="3"/>
      <c r="CP82" s="3"/>
      <c r="CQ82" s="3"/>
      <c r="CR82" s="3"/>
      <c r="CS82" s="3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</row>
    <row r="83" spans="2:153" ht="6" customHeight="1">
      <c r="B83" s="179" t="s">
        <v>88</v>
      </c>
      <c r="C83" s="180"/>
      <c r="D83" s="181"/>
      <c r="E83" s="179" t="s">
        <v>23</v>
      </c>
      <c r="F83" s="180"/>
      <c r="G83" s="181"/>
      <c r="H83" s="228"/>
      <c r="I83" s="229"/>
      <c r="J83" s="240"/>
      <c r="K83" s="237"/>
      <c r="L83" s="238"/>
      <c r="M83" s="243"/>
      <c r="N83" s="237"/>
      <c r="O83" s="238"/>
      <c r="P83" s="239"/>
      <c r="Q83" s="155" t="str">
        <f>IF(E2=7,G8,IF(E2=6,G4,IF(E2=5,"",IF(E2=4,"",IF(E2=3,"","")))))</f>
        <v>Guillem Arbiol</v>
      </c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7"/>
      <c r="AI83" s="204" t="s">
        <v>239</v>
      </c>
      <c r="AJ83" s="165"/>
      <c r="AK83" s="165"/>
      <c r="AL83" s="165"/>
      <c r="AM83" s="165"/>
      <c r="AN83" s="165" t="s">
        <v>245</v>
      </c>
      <c r="AO83" s="165"/>
      <c r="AP83" s="165"/>
      <c r="AQ83" s="165"/>
      <c r="AR83" s="165"/>
      <c r="AS83" s="165" t="s">
        <v>265</v>
      </c>
      <c r="AT83" s="165"/>
      <c r="AU83" s="165"/>
      <c r="AV83" s="165"/>
      <c r="AW83" s="165"/>
      <c r="AX83" s="165" t="s">
        <v>2</v>
      </c>
      <c r="AY83" s="165"/>
      <c r="AZ83" s="165"/>
      <c r="BA83" s="165"/>
      <c r="BB83" s="165"/>
      <c r="BC83" s="165" t="s">
        <v>2</v>
      </c>
      <c r="BD83" s="165"/>
      <c r="BE83" s="165"/>
      <c r="BF83" s="165"/>
      <c r="BG83" s="165"/>
      <c r="BH83" s="167" t="str">
        <f>IF(CC83=""," ",IF(LEFT(CC83,1)="3",Q83,Q85))</f>
        <v>Guillem Arbiol</v>
      </c>
      <c r="BI83" s="168"/>
      <c r="BJ83" s="168"/>
      <c r="BK83" s="168"/>
      <c r="BL83" s="168"/>
      <c r="BM83" s="168"/>
      <c r="BN83" s="168"/>
      <c r="BO83" s="168"/>
      <c r="BP83" s="168"/>
      <c r="BQ83" s="168"/>
      <c r="BR83" s="168"/>
      <c r="BS83" s="168"/>
      <c r="BT83" s="168"/>
      <c r="BU83" s="168"/>
      <c r="BV83" s="168"/>
      <c r="BW83" s="169"/>
      <c r="BX83" s="289" t="s">
        <v>235</v>
      </c>
      <c r="BY83" s="183"/>
      <c r="BZ83" s="183"/>
      <c r="CA83" s="183"/>
      <c r="CB83" s="184"/>
      <c r="CC83" s="188" t="s">
        <v>65</v>
      </c>
      <c r="CD83" s="189"/>
      <c r="CF83" s="3"/>
      <c r="CG83" s="21">
        <f>IF(BH83=G25,1,0)</f>
        <v>0</v>
      </c>
      <c r="CH83" s="21">
        <f>IF(BH83=G28,1,0)</f>
        <v>1</v>
      </c>
      <c r="CI83" s="21">
        <f>IF(BH83=G31,1,0)</f>
        <v>0</v>
      </c>
      <c r="CJ83" s="21">
        <f>IF(BH83=AS25,1,0)</f>
        <v>0</v>
      </c>
      <c r="CK83" s="21">
        <f>IF(BH83=AS28,1,0)</f>
        <v>0</v>
      </c>
      <c r="CL83" s="21">
        <f>IF(BH83=AS31,1,0)</f>
        <v>0</v>
      </c>
      <c r="CM83" s="21">
        <f>IF(BH83=AS34,1,0)</f>
        <v>0</v>
      </c>
      <c r="CN83" s="3"/>
      <c r="CO83" s="3"/>
      <c r="CP83" s="3"/>
      <c r="CQ83" s="3"/>
      <c r="CR83" s="3"/>
      <c r="CS83" s="3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</row>
    <row r="84" spans="2:153" ht="6" customHeight="1">
      <c r="B84" s="179"/>
      <c r="C84" s="180"/>
      <c r="D84" s="181"/>
      <c r="E84" s="179"/>
      <c r="F84" s="180"/>
      <c r="G84" s="181"/>
      <c r="H84" s="231"/>
      <c r="I84" s="232"/>
      <c r="J84" s="241"/>
      <c r="K84" s="231"/>
      <c r="L84" s="232"/>
      <c r="M84" s="241"/>
      <c r="N84" s="231"/>
      <c r="O84" s="232"/>
      <c r="P84" s="233"/>
      <c r="Q84" s="155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7"/>
      <c r="AI84" s="205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70"/>
      <c r="BI84" s="171"/>
      <c r="BJ84" s="171"/>
      <c r="BK84" s="171"/>
      <c r="BL84" s="171"/>
      <c r="BM84" s="171"/>
      <c r="BN84" s="171"/>
      <c r="BO84" s="171"/>
      <c r="BP84" s="171"/>
      <c r="BQ84" s="171"/>
      <c r="BR84" s="171"/>
      <c r="BS84" s="171"/>
      <c r="BT84" s="171"/>
      <c r="BU84" s="171"/>
      <c r="BV84" s="171"/>
      <c r="BW84" s="172"/>
      <c r="BX84" s="185"/>
      <c r="BY84" s="186"/>
      <c r="BZ84" s="186"/>
      <c r="CA84" s="186"/>
      <c r="CB84" s="187"/>
      <c r="CC84" s="188"/>
      <c r="CD84" s="189"/>
      <c r="CF84" s="3"/>
      <c r="CG84" s="24">
        <f>IF(CG85=G25,1,0)</f>
        <v>0</v>
      </c>
      <c r="CH84" s="24">
        <f>IF(CG85=G28,1,0)</f>
        <v>0</v>
      </c>
      <c r="CI84" s="24">
        <f>IF(CG85=G31,1,0)</f>
        <v>1</v>
      </c>
      <c r="CJ84" s="24">
        <f>IF(CG85=AS25,1,0)</f>
        <v>0</v>
      </c>
      <c r="CK84" s="24">
        <f>IF(CG85=AS28,1,0)</f>
        <v>0</v>
      </c>
      <c r="CL84" s="24">
        <f>IF(CG85=AS31,1,0)</f>
        <v>0</v>
      </c>
      <c r="CM84" s="24">
        <f>IF(CG85=AS34,1,0)</f>
        <v>0</v>
      </c>
      <c r="CN84" s="3"/>
      <c r="CO84" s="3"/>
      <c r="CP84" s="3"/>
      <c r="CQ84" s="3"/>
      <c r="CR84" s="3"/>
      <c r="CS84" s="3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</row>
    <row r="85" spans="1:153" ht="6" customHeight="1">
      <c r="A85" s="190" t="s">
        <v>54</v>
      </c>
      <c r="B85" s="192" t="s">
        <v>51</v>
      </c>
      <c r="C85" s="193"/>
      <c r="D85" s="194"/>
      <c r="E85" s="192" t="s">
        <v>50</v>
      </c>
      <c r="F85" s="193"/>
      <c r="G85" s="194"/>
      <c r="H85" s="231"/>
      <c r="I85" s="232"/>
      <c r="J85" s="241"/>
      <c r="K85" s="231"/>
      <c r="L85" s="232"/>
      <c r="M85" s="241"/>
      <c r="N85" s="231"/>
      <c r="O85" s="232"/>
      <c r="P85" s="233"/>
      <c r="Q85" s="198" t="str">
        <f>IF(E2=7,G3,IF(E2=6,G5,IF(E2=5,"",IF(E2=4,"",IF(E2=3,"","")))))</f>
        <v>Aleix Farrero</v>
      </c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200"/>
      <c r="AI85" s="205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70"/>
      <c r="BI85" s="171"/>
      <c r="BJ85" s="171"/>
      <c r="BK85" s="171"/>
      <c r="BL85" s="171"/>
      <c r="BM85" s="171"/>
      <c r="BN85" s="171"/>
      <c r="BO85" s="171"/>
      <c r="BP85" s="171"/>
      <c r="BQ85" s="171"/>
      <c r="BR85" s="171"/>
      <c r="BS85" s="171"/>
      <c r="BT85" s="171"/>
      <c r="BU85" s="171"/>
      <c r="BV85" s="171"/>
      <c r="BW85" s="172"/>
      <c r="BX85" s="185"/>
      <c r="BY85" s="186"/>
      <c r="BZ85" s="186"/>
      <c r="CA85" s="186"/>
      <c r="CB85" s="187"/>
      <c r="CC85" s="188"/>
      <c r="CD85" s="189"/>
      <c r="CF85" s="3"/>
      <c r="CG85" s="25" t="str">
        <f>IF(CC83=""," ",IF(LEFT(CC83,1)="3",Q85,Q83))</f>
        <v>Aleix Farrero</v>
      </c>
      <c r="CH85" s="26"/>
      <c r="CI85" s="26"/>
      <c r="CJ85" s="26"/>
      <c r="CK85" s="27"/>
      <c r="CL85" s="27"/>
      <c r="CM85" s="27"/>
      <c r="CN85" s="3"/>
      <c r="CO85" s="3"/>
      <c r="CP85" s="3"/>
      <c r="CQ85" s="3"/>
      <c r="CR85" s="3"/>
      <c r="CS85" s="3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</row>
    <row r="86" spans="1:153" ht="6" customHeight="1">
      <c r="A86" s="191"/>
      <c r="B86" s="195"/>
      <c r="C86" s="196"/>
      <c r="D86" s="197"/>
      <c r="E86" s="195"/>
      <c r="F86" s="196"/>
      <c r="G86" s="197"/>
      <c r="H86" s="234"/>
      <c r="I86" s="235"/>
      <c r="J86" s="242"/>
      <c r="K86" s="234"/>
      <c r="L86" s="235"/>
      <c r="M86" s="242"/>
      <c r="N86" s="234"/>
      <c r="O86" s="235"/>
      <c r="P86" s="236"/>
      <c r="Q86" s="201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3"/>
      <c r="AI86" s="211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173"/>
      <c r="BI86" s="174"/>
      <c r="BJ86" s="174"/>
      <c r="BK86" s="174"/>
      <c r="BL86" s="174"/>
      <c r="BM86" s="174"/>
      <c r="BN86" s="174"/>
      <c r="BO86" s="174"/>
      <c r="BP86" s="174"/>
      <c r="BQ86" s="174"/>
      <c r="BR86" s="174"/>
      <c r="BS86" s="174"/>
      <c r="BT86" s="174"/>
      <c r="BU86" s="174"/>
      <c r="BV86" s="174"/>
      <c r="BW86" s="175"/>
      <c r="BX86" s="185"/>
      <c r="BY86" s="186"/>
      <c r="BZ86" s="186"/>
      <c r="CA86" s="186"/>
      <c r="CB86" s="187"/>
      <c r="CC86" s="188"/>
      <c r="CD86" s="189"/>
      <c r="CF86" s="3"/>
      <c r="CG86" s="27"/>
      <c r="CH86" s="27"/>
      <c r="CI86" s="27"/>
      <c r="CJ86" s="27"/>
      <c r="CK86" s="27"/>
      <c r="CL86" s="27"/>
      <c r="CM86" s="27"/>
      <c r="CN86" s="3"/>
      <c r="CO86" s="3"/>
      <c r="CP86" s="3"/>
      <c r="CQ86" s="3"/>
      <c r="CR86" s="3"/>
      <c r="CS86" s="3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</row>
    <row r="87" spans="2:153" ht="6" customHeight="1">
      <c r="B87" s="179" t="s">
        <v>21</v>
      </c>
      <c r="C87" s="180"/>
      <c r="D87" s="181"/>
      <c r="E87" s="179" t="s">
        <v>32</v>
      </c>
      <c r="F87" s="180"/>
      <c r="G87" s="181"/>
      <c r="H87" s="237"/>
      <c r="I87" s="238"/>
      <c r="J87" s="243"/>
      <c r="K87" s="237"/>
      <c r="L87" s="238"/>
      <c r="M87" s="243"/>
      <c r="N87" s="237"/>
      <c r="O87" s="238"/>
      <c r="P87" s="239"/>
      <c r="Q87" s="155" t="str">
        <f>IF(E2=7,G5,IF(E2=6,G3,IF(E2=5,"",IF(E2=4,"",IF(E2=3,"","")))))</f>
        <v>Albert Feliu</v>
      </c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7"/>
      <c r="AI87" s="209" t="s">
        <v>255</v>
      </c>
      <c r="AJ87" s="210"/>
      <c r="AK87" s="210"/>
      <c r="AL87" s="210"/>
      <c r="AM87" s="210"/>
      <c r="AN87" s="210" t="s">
        <v>239</v>
      </c>
      <c r="AO87" s="210"/>
      <c r="AP87" s="210"/>
      <c r="AQ87" s="210"/>
      <c r="AR87" s="210"/>
      <c r="AS87" s="210" t="s">
        <v>255</v>
      </c>
      <c r="AT87" s="210"/>
      <c r="AU87" s="210"/>
      <c r="AV87" s="210"/>
      <c r="AW87" s="210"/>
      <c r="AX87" s="210" t="s">
        <v>2</v>
      </c>
      <c r="AY87" s="210"/>
      <c r="AZ87" s="210"/>
      <c r="BA87" s="210"/>
      <c r="BB87" s="210"/>
      <c r="BC87" s="210" t="s">
        <v>2</v>
      </c>
      <c r="BD87" s="210"/>
      <c r="BE87" s="210"/>
      <c r="BF87" s="210"/>
      <c r="BG87" s="210"/>
      <c r="BH87" s="213" t="str">
        <f>IF(CC87=""," ",IF(LEFT(CC87,1)="3",Q87,Q89))</f>
        <v>Albert Feliu</v>
      </c>
      <c r="BI87" s="214"/>
      <c r="BJ87" s="214"/>
      <c r="BK87" s="214"/>
      <c r="BL87" s="214"/>
      <c r="BM87" s="214"/>
      <c r="BN87" s="214"/>
      <c r="BO87" s="214"/>
      <c r="BP87" s="214"/>
      <c r="BQ87" s="214"/>
      <c r="BR87" s="214"/>
      <c r="BS87" s="214"/>
      <c r="BT87" s="214"/>
      <c r="BU87" s="214"/>
      <c r="BV87" s="214"/>
      <c r="BW87" s="215"/>
      <c r="BX87" s="290" t="s">
        <v>235</v>
      </c>
      <c r="BY87" s="217"/>
      <c r="BZ87" s="217"/>
      <c r="CA87" s="217"/>
      <c r="CB87" s="218"/>
      <c r="CC87" s="188" t="s">
        <v>65</v>
      </c>
      <c r="CD87" s="189"/>
      <c r="CF87" s="3"/>
      <c r="CG87" s="21">
        <f>IF(BH87=G25,1,0)</f>
        <v>1</v>
      </c>
      <c r="CH87" s="21">
        <f>IF(BH87=G28,1,0)</f>
        <v>0</v>
      </c>
      <c r="CI87" s="21">
        <f>IF(BH87=G31,1,0)</f>
        <v>0</v>
      </c>
      <c r="CJ87" s="21">
        <f>IF(BH87=AS25,1,0)</f>
        <v>0</v>
      </c>
      <c r="CK87" s="21">
        <f>IF(BH87=AS28,1,0)</f>
        <v>0</v>
      </c>
      <c r="CL87" s="21">
        <f>IF(BH87=AS31,1,0)</f>
        <v>0</v>
      </c>
      <c r="CM87" s="21">
        <f>IF(BH87=AS34,1,0)</f>
        <v>0</v>
      </c>
      <c r="CN87" s="3"/>
      <c r="CO87" s="3"/>
      <c r="CP87" s="3"/>
      <c r="CQ87" s="3"/>
      <c r="CR87" s="3"/>
      <c r="CS87" s="3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</row>
    <row r="88" spans="2:153" ht="6" customHeight="1">
      <c r="B88" s="179"/>
      <c r="C88" s="180"/>
      <c r="D88" s="181"/>
      <c r="E88" s="179"/>
      <c r="F88" s="180"/>
      <c r="G88" s="181"/>
      <c r="H88" s="231"/>
      <c r="I88" s="232"/>
      <c r="J88" s="241"/>
      <c r="K88" s="231"/>
      <c r="L88" s="232"/>
      <c r="M88" s="241"/>
      <c r="N88" s="231"/>
      <c r="O88" s="232"/>
      <c r="P88" s="233"/>
      <c r="Q88" s="155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7"/>
      <c r="AI88" s="205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70"/>
      <c r="BI88" s="171"/>
      <c r="BJ88" s="171"/>
      <c r="BK88" s="171"/>
      <c r="BL88" s="171"/>
      <c r="BM88" s="171"/>
      <c r="BN88" s="171"/>
      <c r="BO88" s="171"/>
      <c r="BP88" s="171"/>
      <c r="BQ88" s="171"/>
      <c r="BR88" s="171"/>
      <c r="BS88" s="171"/>
      <c r="BT88" s="171"/>
      <c r="BU88" s="171"/>
      <c r="BV88" s="171"/>
      <c r="BW88" s="172"/>
      <c r="BX88" s="185"/>
      <c r="BY88" s="186"/>
      <c r="BZ88" s="186"/>
      <c r="CA88" s="186"/>
      <c r="CB88" s="187"/>
      <c r="CC88" s="188"/>
      <c r="CD88" s="189"/>
      <c r="CF88" s="3"/>
      <c r="CG88" s="24">
        <f>IF(CG89=G25,1,0)</f>
        <v>0</v>
      </c>
      <c r="CH88" s="24">
        <f>IF(CG89=G28,1,0)</f>
        <v>0</v>
      </c>
      <c r="CI88" s="24">
        <f>IF(CG89=G31,1,0)</f>
        <v>0</v>
      </c>
      <c r="CJ88" s="24">
        <f>IF(CG89=AS25,1,0)</f>
        <v>0</v>
      </c>
      <c r="CK88" s="24">
        <f>IF(CG89=AS28,1,0)</f>
        <v>1</v>
      </c>
      <c r="CL88" s="24">
        <f>IF(CG89=AS31,1,0)</f>
        <v>0</v>
      </c>
      <c r="CM88" s="24">
        <f>IF(CG89=AS34,1,0)</f>
        <v>0</v>
      </c>
      <c r="CN88" s="3"/>
      <c r="CO88" s="3"/>
      <c r="CP88" s="3"/>
      <c r="CQ88" s="3"/>
      <c r="CR88" s="3"/>
      <c r="CS88" s="3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</row>
    <row r="89" spans="1:153" s="28" customFormat="1" ht="6" customHeight="1">
      <c r="A89" s="190" t="s">
        <v>54</v>
      </c>
      <c r="B89" s="192" t="s">
        <v>46</v>
      </c>
      <c r="C89" s="193"/>
      <c r="D89" s="194"/>
      <c r="E89" s="192" t="s">
        <v>49</v>
      </c>
      <c r="F89" s="193"/>
      <c r="G89" s="194"/>
      <c r="H89" s="231"/>
      <c r="I89" s="232"/>
      <c r="J89" s="241"/>
      <c r="K89" s="231"/>
      <c r="L89" s="232"/>
      <c r="M89" s="241"/>
      <c r="N89" s="231"/>
      <c r="O89" s="232"/>
      <c r="P89" s="233"/>
      <c r="Q89" s="198" t="str">
        <f>IF(E2=7,G7,IF(E2=6,G7,IF(E2=5,"",IF(E2=4,"",IF(E2=3,"","")))))</f>
        <v>Roger Rubió</v>
      </c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200"/>
      <c r="AI89" s="205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70"/>
      <c r="BI89" s="171"/>
      <c r="BJ89" s="171"/>
      <c r="BK89" s="171"/>
      <c r="BL89" s="171"/>
      <c r="BM89" s="171"/>
      <c r="BN89" s="171"/>
      <c r="BO89" s="171"/>
      <c r="BP89" s="171"/>
      <c r="BQ89" s="171"/>
      <c r="BR89" s="171"/>
      <c r="BS89" s="171"/>
      <c r="BT89" s="171"/>
      <c r="BU89" s="171"/>
      <c r="BV89" s="171"/>
      <c r="BW89" s="172"/>
      <c r="BX89" s="185"/>
      <c r="BY89" s="186"/>
      <c r="BZ89" s="186"/>
      <c r="CA89" s="186"/>
      <c r="CB89" s="187"/>
      <c r="CC89" s="188"/>
      <c r="CD89" s="189"/>
      <c r="CE89" s="14"/>
      <c r="CF89" s="3"/>
      <c r="CG89" s="25" t="str">
        <f>IF(CC87=""," ",IF(LEFT(CC87,1)="3",Q89,Q87))</f>
        <v>Roger Rubió</v>
      </c>
      <c r="CH89" s="26"/>
      <c r="CI89" s="26"/>
      <c r="CJ89" s="26"/>
      <c r="CK89" s="27"/>
      <c r="CL89" s="27"/>
      <c r="CM89" s="27"/>
      <c r="CN89" s="3"/>
      <c r="CO89" s="3"/>
      <c r="CP89" s="3"/>
      <c r="CQ89" s="3"/>
      <c r="CR89" s="3"/>
      <c r="CS89" s="3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</row>
    <row r="90" spans="1:153" ht="6" customHeight="1">
      <c r="A90" s="191"/>
      <c r="B90" s="195"/>
      <c r="C90" s="196"/>
      <c r="D90" s="197"/>
      <c r="E90" s="195"/>
      <c r="F90" s="196"/>
      <c r="G90" s="197"/>
      <c r="H90" s="234"/>
      <c r="I90" s="235"/>
      <c r="J90" s="242"/>
      <c r="K90" s="234"/>
      <c r="L90" s="235"/>
      <c r="M90" s="242"/>
      <c r="N90" s="234"/>
      <c r="O90" s="235"/>
      <c r="P90" s="236"/>
      <c r="Q90" s="201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203"/>
      <c r="AI90" s="211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173"/>
      <c r="BI90" s="174"/>
      <c r="BJ90" s="174"/>
      <c r="BK90" s="174"/>
      <c r="BL90" s="174"/>
      <c r="BM90" s="174"/>
      <c r="BN90" s="174"/>
      <c r="BO90" s="174"/>
      <c r="BP90" s="174"/>
      <c r="BQ90" s="174"/>
      <c r="BR90" s="174"/>
      <c r="BS90" s="174"/>
      <c r="BT90" s="174"/>
      <c r="BU90" s="174"/>
      <c r="BV90" s="174"/>
      <c r="BW90" s="175"/>
      <c r="BX90" s="219"/>
      <c r="BY90" s="220"/>
      <c r="BZ90" s="220"/>
      <c r="CA90" s="220"/>
      <c r="CB90" s="221"/>
      <c r="CC90" s="188"/>
      <c r="CD90" s="189"/>
      <c r="CF90" s="3"/>
      <c r="CG90" s="27"/>
      <c r="CH90" s="27"/>
      <c r="CI90" s="27"/>
      <c r="CJ90" s="27"/>
      <c r="CK90" s="27"/>
      <c r="CL90" s="27"/>
      <c r="CM90" s="27"/>
      <c r="CN90" s="3"/>
      <c r="CO90" s="3"/>
      <c r="CP90" s="3"/>
      <c r="CQ90" s="3"/>
      <c r="CR90" s="3"/>
      <c r="CS90" s="3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</row>
    <row r="91" spans="2:153" ht="6" customHeight="1">
      <c r="B91" s="179" t="s">
        <v>89</v>
      </c>
      <c r="C91" s="180"/>
      <c r="D91" s="181"/>
      <c r="E91" s="179" t="s">
        <v>35</v>
      </c>
      <c r="F91" s="180"/>
      <c r="G91" s="181"/>
      <c r="H91" s="237"/>
      <c r="I91" s="238"/>
      <c r="J91" s="243"/>
      <c r="K91" s="237"/>
      <c r="L91" s="238"/>
      <c r="M91" s="243"/>
      <c r="N91" s="237"/>
      <c r="O91" s="238"/>
      <c r="P91" s="239"/>
      <c r="Q91" s="155" t="str">
        <f>IF(E2=7,G6,IF(E2=6,G5,IF(E2=5,"",IF(E2=4,"",IF(E2=3,"","")))))</f>
        <v>Aleix Farrero</v>
      </c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7"/>
      <c r="AI91" s="209" t="s">
        <v>267</v>
      </c>
      <c r="AJ91" s="210"/>
      <c r="AK91" s="210"/>
      <c r="AL91" s="210"/>
      <c r="AM91" s="210"/>
      <c r="AN91" s="210" t="s">
        <v>251</v>
      </c>
      <c r="AO91" s="210"/>
      <c r="AP91" s="210"/>
      <c r="AQ91" s="210"/>
      <c r="AR91" s="210"/>
      <c r="AS91" s="210" t="s">
        <v>238</v>
      </c>
      <c r="AT91" s="210"/>
      <c r="AU91" s="210"/>
      <c r="AV91" s="210"/>
      <c r="AW91" s="210"/>
      <c r="AX91" s="210" t="s">
        <v>254</v>
      </c>
      <c r="AY91" s="210"/>
      <c r="AZ91" s="210"/>
      <c r="BA91" s="210"/>
      <c r="BB91" s="210"/>
      <c r="BC91" s="210" t="s">
        <v>2</v>
      </c>
      <c r="BD91" s="210"/>
      <c r="BE91" s="210"/>
      <c r="BF91" s="210"/>
      <c r="BG91" s="210"/>
      <c r="BH91" s="213" t="str">
        <f>IF(CC91=""," ",IF(LEFT(CC91,1)="3",Q91,Q93))</f>
        <v>Antonio Rojo</v>
      </c>
      <c r="BI91" s="214"/>
      <c r="BJ91" s="214"/>
      <c r="BK91" s="214"/>
      <c r="BL91" s="214"/>
      <c r="BM91" s="214"/>
      <c r="BN91" s="214"/>
      <c r="BO91" s="214"/>
      <c r="BP91" s="214"/>
      <c r="BQ91" s="214"/>
      <c r="BR91" s="214"/>
      <c r="BS91" s="214"/>
      <c r="BT91" s="214"/>
      <c r="BU91" s="214"/>
      <c r="BV91" s="214"/>
      <c r="BW91" s="215"/>
      <c r="BX91" s="290" t="s">
        <v>258</v>
      </c>
      <c r="BY91" s="217"/>
      <c r="BZ91" s="217"/>
      <c r="CA91" s="217"/>
      <c r="CB91" s="218"/>
      <c r="CC91" s="188" t="s">
        <v>76</v>
      </c>
      <c r="CD91" s="189"/>
      <c r="CF91" s="3"/>
      <c r="CG91" s="21">
        <f>IF(BH91=G25,1,0)</f>
        <v>0</v>
      </c>
      <c r="CH91" s="21">
        <f>IF(BH91=G28,1,0)</f>
        <v>0</v>
      </c>
      <c r="CI91" s="21">
        <f>IF(BH91=G31,1,0)</f>
        <v>0</v>
      </c>
      <c r="CJ91" s="21">
        <f>IF(BH91=AS25,1,0)</f>
        <v>0</v>
      </c>
      <c r="CK91" s="21">
        <f>IF(BH91=AS28,1,0)</f>
        <v>0</v>
      </c>
      <c r="CL91" s="21">
        <f>IF(BH91=AS31,1,0)</f>
        <v>1</v>
      </c>
      <c r="CM91" s="21">
        <f>IF(BH91=AS34,1,0)</f>
        <v>0</v>
      </c>
      <c r="CN91" s="3"/>
      <c r="CO91" s="3"/>
      <c r="CP91" s="3"/>
      <c r="CQ91" s="3"/>
      <c r="CR91" s="3"/>
      <c r="CS91" s="3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</row>
    <row r="92" spans="2:153" ht="6" customHeight="1">
      <c r="B92" s="179"/>
      <c r="C92" s="180"/>
      <c r="D92" s="181"/>
      <c r="E92" s="179"/>
      <c r="F92" s="180"/>
      <c r="G92" s="181"/>
      <c r="H92" s="231"/>
      <c r="I92" s="232"/>
      <c r="J92" s="241"/>
      <c r="K92" s="231"/>
      <c r="L92" s="232"/>
      <c r="M92" s="241"/>
      <c r="N92" s="231"/>
      <c r="O92" s="232"/>
      <c r="P92" s="233"/>
      <c r="Q92" s="155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7"/>
      <c r="AI92" s="205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70"/>
      <c r="BI92" s="171"/>
      <c r="BJ92" s="171"/>
      <c r="BK92" s="171"/>
      <c r="BL92" s="171"/>
      <c r="BM92" s="171"/>
      <c r="BN92" s="171"/>
      <c r="BO92" s="171"/>
      <c r="BP92" s="171"/>
      <c r="BQ92" s="171"/>
      <c r="BR92" s="171"/>
      <c r="BS92" s="171"/>
      <c r="BT92" s="171"/>
      <c r="BU92" s="171"/>
      <c r="BV92" s="171"/>
      <c r="BW92" s="172"/>
      <c r="BX92" s="185"/>
      <c r="BY92" s="186"/>
      <c r="BZ92" s="186"/>
      <c r="CA92" s="186"/>
      <c r="CB92" s="187"/>
      <c r="CC92" s="188"/>
      <c r="CD92" s="189"/>
      <c r="CF92" s="3"/>
      <c r="CG92" s="24">
        <f>IF(CG93=G25,1,0)</f>
        <v>0</v>
      </c>
      <c r="CH92" s="24">
        <f>IF(CG93=G28,1,0)</f>
        <v>0</v>
      </c>
      <c r="CI92" s="24">
        <f>IF(CG93=G31,1,0)</f>
        <v>1</v>
      </c>
      <c r="CJ92" s="24">
        <f>IF(CG93=AS25,1,0)</f>
        <v>0</v>
      </c>
      <c r="CK92" s="24">
        <f>IF(CG93=AS28,1,0)</f>
        <v>0</v>
      </c>
      <c r="CL92" s="24">
        <f>IF(CG93=AS31,1,0)</f>
        <v>0</v>
      </c>
      <c r="CM92" s="24">
        <f>IF(CG93=AS34,1,0)</f>
        <v>0</v>
      </c>
      <c r="CN92" s="3"/>
      <c r="CO92" s="3"/>
      <c r="CP92" s="3"/>
      <c r="CQ92" s="3"/>
      <c r="CR92" s="3"/>
      <c r="CS92" s="3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</row>
    <row r="93" spans="1:153" ht="6" customHeight="1">
      <c r="A93" s="190" t="s">
        <v>54</v>
      </c>
      <c r="B93" s="192" t="s">
        <v>95</v>
      </c>
      <c r="C93" s="193"/>
      <c r="D93" s="194"/>
      <c r="E93" s="192" t="s">
        <v>48</v>
      </c>
      <c r="F93" s="193"/>
      <c r="G93" s="194"/>
      <c r="H93" s="231"/>
      <c r="I93" s="232"/>
      <c r="J93" s="241"/>
      <c r="K93" s="231"/>
      <c r="L93" s="232"/>
      <c r="M93" s="241"/>
      <c r="N93" s="231"/>
      <c r="O93" s="232"/>
      <c r="P93" s="233"/>
      <c r="Q93" s="198" t="str">
        <f>IF(E2=7,G3,IF(E2=6,G8,IF(E2=5,"",IF(E2=4,"",IF(E2=3,"","")))))</f>
        <v>Antonio Rojo</v>
      </c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200"/>
      <c r="AI93" s="205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70"/>
      <c r="BI93" s="171"/>
      <c r="BJ93" s="171"/>
      <c r="BK93" s="171"/>
      <c r="BL93" s="171"/>
      <c r="BM93" s="171"/>
      <c r="BN93" s="171"/>
      <c r="BO93" s="171"/>
      <c r="BP93" s="171"/>
      <c r="BQ93" s="171"/>
      <c r="BR93" s="171"/>
      <c r="BS93" s="171"/>
      <c r="BT93" s="171"/>
      <c r="BU93" s="171"/>
      <c r="BV93" s="171"/>
      <c r="BW93" s="172"/>
      <c r="BX93" s="185"/>
      <c r="BY93" s="186"/>
      <c r="BZ93" s="186"/>
      <c r="CA93" s="186"/>
      <c r="CB93" s="187"/>
      <c r="CC93" s="188"/>
      <c r="CD93" s="189"/>
      <c r="CF93" s="3"/>
      <c r="CG93" s="25" t="str">
        <f>IF(CC91=""," ",IF(LEFT(CC91,1)="3",Q93,Q91))</f>
        <v>Aleix Farrero</v>
      </c>
      <c r="CH93" s="26"/>
      <c r="CI93" s="26"/>
      <c r="CJ93" s="26"/>
      <c r="CK93" s="27"/>
      <c r="CL93" s="27"/>
      <c r="CM93" s="27"/>
      <c r="CN93" s="3"/>
      <c r="CO93" s="3"/>
      <c r="CP93" s="3"/>
      <c r="CQ93" s="3"/>
      <c r="CR93" s="3"/>
      <c r="CS93" s="3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</row>
    <row r="94" spans="1:153" ht="6" customHeight="1">
      <c r="A94" s="191"/>
      <c r="B94" s="195"/>
      <c r="C94" s="196"/>
      <c r="D94" s="197"/>
      <c r="E94" s="195"/>
      <c r="F94" s="196"/>
      <c r="G94" s="197"/>
      <c r="H94" s="234"/>
      <c r="I94" s="235"/>
      <c r="J94" s="242"/>
      <c r="K94" s="234"/>
      <c r="L94" s="235"/>
      <c r="M94" s="242"/>
      <c r="N94" s="234"/>
      <c r="O94" s="235"/>
      <c r="P94" s="236"/>
      <c r="Q94" s="201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202"/>
      <c r="AF94" s="202"/>
      <c r="AG94" s="202"/>
      <c r="AH94" s="203"/>
      <c r="AI94" s="211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173"/>
      <c r="BI94" s="174"/>
      <c r="BJ94" s="174"/>
      <c r="BK94" s="174"/>
      <c r="BL94" s="174"/>
      <c r="BM94" s="174"/>
      <c r="BN94" s="174"/>
      <c r="BO94" s="174"/>
      <c r="BP94" s="174"/>
      <c r="BQ94" s="174"/>
      <c r="BR94" s="174"/>
      <c r="BS94" s="174"/>
      <c r="BT94" s="174"/>
      <c r="BU94" s="174"/>
      <c r="BV94" s="174"/>
      <c r="BW94" s="175"/>
      <c r="BX94" s="219"/>
      <c r="BY94" s="220"/>
      <c r="BZ94" s="220"/>
      <c r="CA94" s="220"/>
      <c r="CB94" s="221"/>
      <c r="CC94" s="188"/>
      <c r="CD94" s="189"/>
      <c r="CF94" s="3"/>
      <c r="CG94" s="27"/>
      <c r="CH94" s="27"/>
      <c r="CI94" s="27"/>
      <c r="CJ94" s="27"/>
      <c r="CK94" s="27"/>
      <c r="CL94" s="27"/>
      <c r="CM94" s="27"/>
      <c r="CN94" s="3"/>
      <c r="CO94" s="3"/>
      <c r="CP94" s="3"/>
      <c r="CQ94" s="3"/>
      <c r="CR94" s="3"/>
      <c r="CS94" s="3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</row>
    <row r="95" spans="2:153" ht="6" customHeight="1">
      <c r="B95" s="179" t="s">
        <v>90</v>
      </c>
      <c r="C95" s="180"/>
      <c r="D95" s="181"/>
      <c r="E95" s="179" t="s">
        <v>26</v>
      </c>
      <c r="F95" s="180"/>
      <c r="G95" s="181"/>
      <c r="H95" s="237"/>
      <c r="I95" s="238"/>
      <c r="J95" s="243"/>
      <c r="K95" s="237"/>
      <c r="L95" s="238"/>
      <c r="M95" s="243"/>
      <c r="N95" s="237"/>
      <c r="O95" s="238"/>
      <c r="P95" s="239"/>
      <c r="Q95" s="155" t="str">
        <f>IF(E2=7,G4,IF(E2=6,G6,IF(E2=5,"",IF(E2=4,"",IF(E2=3,"","")))))</f>
        <v>Arnau Francesch</v>
      </c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7"/>
      <c r="AI95" s="209" t="s">
        <v>256</v>
      </c>
      <c r="AJ95" s="210"/>
      <c r="AK95" s="210"/>
      <c r="AL95" s="210"/>
      <c r="AM95" s="210"/>
      <c r="AN95" s="210" t="s">
        <v>253</v>
      </c>
      <c r="AO95" s="210"/>
      <c r="AP95" s="210"/>
      <c r="AQ95" s="210"/>
      <c r="AR95" s="210"/>
      <c r="AS95" s="210" t="s">
        <v>246</v>
      </c>
      <c r="AT95" s="210"/>
      <c r="AU95" s="210"/>
      <c r="AV95" s="210"/>
      <c r="AW95" s="210"/>
      <c r="AX95" s="210" t="s">
        <v>238</v>
      </c>
      <c r="AY95" s="210"/>
      <c r="AZ95" s="210"/>
      <c r="BA95" s="210"/>
      <c r="BB95" s="210"/>
      <c r="BC95" s="210" t="s">
        <v>2</v>
      </c>
      <c r="BD95" s="210"/>
      <c r="BE95" s="210"/>
      <c r="BF95" s="210"/>
      <c r="BG95" s="210"/>
      <c r="BH95" s="213" t="str">
        <f>IF(CC95=""," ",IF(LEFT(CC95,1)="3",Q95,Q97))</f>
        <v>Arnau Francesch</v>
      </c>
      <c r="BI95" s="214"/>
      <c r="BJ95" s="214"/>
      <c r="BK95" s="214"/>
      <c r="BL95" s="214"/>
      <c r="BM95" s="214"/>
      <c r="BN95" s="214"/>
      <c r="BO95" s="214"/>
      <c r="BP95" s="214"/>
      <c r="BQ95" s="214"/>
      <c r="BR95" s="214"/>
      <c r="BS95" s="214"/>
      <c r="BT95" s="214"/>
      <c r="BU95" s="214"/>
      <c r="BV95" s="214"/>
      <c r="BW95" s="215"/>
      <c r="BX95" s="290" t="s">
        <v>247</v>
      </c>
      <c r="BY95" s="217"/>
      <c r="BZ95" s="217"/>
      <c r="CA95" s="217"/>
      <c r="CB95" s="218"/>
      <c r="CC95" s="188" t="s">
        <v>67</v>
      </c>
      <c r="CD95" s="189"/>
      <c r="CF95" s="3"/>
      <c r="CG95" s="21">
        <f>IF(BH95=G25,1,0)</f>
        <v>0</v>
      </c>
      <c r="CH95" s="21">
        <f>IF(BH95=G28,1,0)</f>
        <v>0</v>
      </c>
      <c r="CI95" s="21">
        <f>IF(BH95=G31,1,0)</f>
        <v>0</v>
      </c>
      <c r="CJ95" s="21">
        <f>IF(BH95=AS25,1,0)</f>
        <v>1</v>
      </c>
      <c r="CK95" s="21">
        <f>IF(BH95=AS28,1,0)</f>
        <v>0</v>
      </c>
      <c r="CL95" s="21">
        <f>IF(BH95=AS31,1,0)</f>
        <v>0</v>
      </c>
      <c r="CM95" s="21">
        <f>IF(BH95=AS34,1,0)</f>
        <v>0</v>
      </c>
      <c r="CN95" s="3"/>
      <c r="CO95" s="3"/>
      <c r="CP95" s="3"/>
      <c r="CQ95" s="3"/>
      <c r="CR95" s="3"/>
      <c r="CS95" s="3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</row>
    <row r="96" spans="2:153" ht="6" customHeight="1">
      <c r="B96" s="179"/>
      <c r="C96" s="180"/>
      <c r="D96" s="181"/>
      <c r="E96" s="179"/>
      <c r="F96" s="180"/>
      <c r="G96" s="181"/>
      <c r="H96" s="231"/>
      <c r="I96" s="232"/>
      <c r="J96" s="241"/>
      <c r="K96" s="231"/>
      <c r="L96" s="232"/>
      <c r="M96" s="241"/>
      <c r="N96" s="231"/>
      <c r="O96" s="232"/>
      <c r="P96" s="233"/>
      <c r="Q96" s="155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7"/>
      <c r="AI96" s="205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70"/>
      <c r="BI96" s="171"/>
      <c r="BJ96" s="171"/>
      <c r="BK96" s="171"/>
      <c r="BL96" s="171"/>
      <c r="BM96" s="171"/>
      <c r="BN96" s="171"/>
      <c r="BO96" s="171"/>
      <c r="BP96" s="171"/>
      <c r="BQ96" s="171"/>
      <c r="BR96" s="171"/>
      <c r="BS96" s="171"/>
      <c r="BT96" s="171"/>
      <c r="BU96" s="171"/>
      <c r="BV96" s="171"/>
      <c r="BW96" s="172"/>
      <c r="BX96" s="185"/>
      <c r="BY96" s="186"/>
      <c r="BZ96" s="186"/>
      <c r="CA96" s="186"/>
      <c r="CB96" s="187"/>
      <c r="CC96" s="188"/>
      <c r="CD96" s="189"/>
      <c r="CF96" s="3"/>
      <c r="CG96" s="24">
        <f>IF(CG97=G25,1,0)</f>
        <v>0</v>
      </c>
      <c r="CH96" s="24">
        <f>IF(CG97=G28,1,0)</f>
        <v>0</v>
      </c>
      <c r="CI96" s="24">
        <f>IF(CG97=G31,1,0)</f>
        <v>0</v>
      </c>
      <c r="CJ96" s="24">
        <f>IF(CG97=AS25,1,0)</f>
        <v>0</v>
      </c>
      <c r="CK96" s="24">
        <f>IF(CG97=AS28,1,0)</f>
        <v>1</v>
      </c>
      <c r="CL96" s="24">
        <f>IF(CG97=AS31,1,0)</f>
        <v>0</v>
      </c>
      <c r="CM96" s="24">
        <f>IF(CG97=AS34,1,0)</f>
        <v>0</v>
      </c>
      <c r="CN96" s="3"/>
      <c r="CO96" s="3"/>
      <c r="CP96" s="3"/>
      <c r="CQ96" s="3"/>
      <c r="CR96" s="3"/>
      <c r="CS96" s="3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</row>
    <row r="97" spans="1:153" ht="6" customHeight="1">
      <c r="A97" s="190" t="s">
        <v>54</v>
      </c>
      <c r="B97" s="192" t="s">
        <v>48</v>
      </c>
      <c r="C97" s="193"/>
      <c r="D97" s="194"/>
      <c r="E97" s="192" t="s">
        <v>51</v>
      </c>
      <c r="F97" s="193"/>
      <c r="G97" s="194"/>
      <c r="H97" s="231"/>
      <c r="I97" s="232"/>
      <c r="J97" s="241"/>
      <c r="K97" s="231"/>
      <c r="L97" s="232"/>
      <c r="M97" s="241"/>
      <c r="N97" s="231"/>
      <c r="O97" s="232"/>
      <c r="P97" s="233"/>
      <c r="Q97" s="198" t="str">
        <f>IF(E2=7,G9,IF(E2=6,G7,IF(E2=5,"",IF(E2=4,"",IF(E2=3,"","")))))</f>
        <v>Roger Rubió</v>
      </c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200"/>
      <c r="AI97" s="205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70"/>
      <c r="BI97" s="171"/>
      <c r="BJ97" s="171"/>
      <c r="BK97" s="171"/>
      <c r="BL97" s="171"/>
      <c r="BM97" s="171"/>
      <c r="BN97" s="171"/>
      <c r="BO97" s="171"/>
      <c r="BP97" s="171"/>
      <c r="BQ97" s="171"/>
      <c r="BR97" s="171"/>
      <c r="BS97" s="171"/>
      <c r="BT97" s="171"/>
      <c r="BU97" s="171"/>
      <c r="BV97" s="171"/>
      <c r="BW97" s="172"/>
      <c r="BX97" s="185"/>
      <c r="BY97" s="186"/>
      <c r="BZ97" s="186"/>
      <c r="CA97" s="186"/>
      <c r="CB97" s="187"/>
      <c r="CC97" s="188"/>
      <c r="CD97" s="189"/>
      <c r="CF97" s="3"/>
      <c r="CG97" s="25" t="str">
        <f>IF(CC95=""," ",IF(LEFT(CC95,1)="3",Q97,Q95))</f>
        <v>Roger Rubió</v>
      </c>
      <c r="CH97" s="26"/>
      <c r="CI97" s="26"/>
      <c r="CJ97" s="26"/>
      <c r="CK97" s="27"/>
      <c r="CL97" s="27"/>
      <c r="CM97" s="27"/>
      <c r="CN97" s="3"/>
      <c r="CO97" s="3"/>
      <c r="CP97" s="3"/>
      <c r="CQ97" s="3"/>
      <c r="CR97" s="3"/>
      <c r="CS97" s="3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</row>
    <row r="98" spans="1:153" ht="6" customHeight="1">
      <c r="A98" s="191"/>
      <c r="B98" s="195"/>
      <c r="C98" s="196"/>
      <c r="D98" s="197"/>
      <c r="E98" s="195"/>
      <c r="F98" s="196"/>
      <c r="G98" s="197"/>
      <c r="H98" s="234"/>
      <c r="I98" s="235"/>
      <c r="J98" s="242"/>
      <c r="K98" s="234"/>
      <c r="L98" s="235"/>
      <c r="M98" s="242"/>
      <c r="N98" s="234"/>
      <c r="O98" s="235"/>
      <c r="P98" s="236"/>
      <c r="Q98" s="201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2"/>
      <c r="AH98" s="203"/>
      <c r="AI98" s="205"/>
      <c r="AJ98" s="166"/>
      <c r="AK98" s="166"/>
      <c r="AL98" s="166"/>
      <c r="AM98" s="166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173"/>
      <c r="BI98" s="174"/>
      <c r="BJ98" s="174"/>
      <c r="BK98" s="174"/>
      <c r="BL98" s="174"/>
      <c r="BM98" s="174"/>
      <c r="BN98" s="174"/>
      <c r="BO98" s="174"/>
      <c r="BP98" s="174"/>
      <c r="BQ98" s="174"/>
      <c r="BR98" s="174"/>
      <c r="BS98" s="174"/>
      <c r="BT98" s="174"/>
      <c r="BU98" s="174"/>
      <c r="BV98" s="174"/>
      <c r="BW98" s="175"/>
      <c r="BX98" s="219"/>
      <c r="BY98" s="220"/>
      <c r="BZ98" s="220"/>
      <c r="CA98" s="220"/>
      <c r="CB98" s="221"/>
      <c r="CC98" s="188"/>
      <c r="CD98" s="189"/>
      <c r="CF98" s="3"/>
      <c r="CG98" s="27"/>
      <c r="CH98" s="27"/>
      <c r="CI98" s="27"/>
      <c r="CJ98" s="27"/>
      <c r="CK98" s="27"/>
      <c r="CL98" s="27"/>
      <c r="CM98" s="27"/>
      <c r="CN98" s="3"/>
      <c r="CO98" s="3"/>
      <c r="CP98" s="3"/>
      <c r="CQ98" s="3"/>
      <c r="CR98" s="3"/>
      <c r="CS98" s="3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</row>
    <row r="99" spans="2:153" ht="6" customHeight="1">
      <c r="B99" s="179" t="s">
        <v>91</v>
      </c>
      <c r="C99" s="180"/>
      <c r="D99" s="181"/>
      <c r="E99" s="179" t="s">
        <v>28</v>
      </c>
      <c r="F99" s="180"/>
      <c r="G99" s="181"/>
      <c r="H99" s="237"/>
      <c r="I99" s="238"/>
      <c r="J99" s="243"/>
      <c r="K99" s="237"/>
      <c r="L99" s="238"/>
      <c r="M99" s="243"/>
      <c r="N99" s="237"/>
      <c r="O99" s="238"/>
      <c r="P99" s="239"/>
      <c r="Q99" s="155" t="str">
        <f>IF(E2=7,G8,IF(E2=6,G3,IF(E2=5,"",IF(E2=4,"",IF(E2=3,"","")))))</f>
        <v>Albert Feliu</v>
      </c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7"/>
      <c r="AI99" s="209" t="s">
        <v>285</v>
      </c>
      <c r="AJ99" s="210"/>
      <c r="AK99" s="210"/>
      <c r="AL99" s="210"/>
      <c r="AM99" s="210"/>
      <c r="AN99" s="166" t="s">
        <v>246</v>
      </c>
      <c r="AO99" s="166"/>
      <c r="AP99" s="166"/>
      <c r="AQ99" s="166"/>
      <c r="AR99" s="166"/>
      <c r="AS99" s="166" t="s">
        <v>265</v>
      </c>
      <c r="AT99" s="166"/>
      <c r="AU99" s="166"/>
      <c r="AV99" s="166"/>
      <c r="AW99" s="166"/>
      <c r="AX99" s="166" t="s">
        <v>2</v>
      </c>
      <c r="AY99" s="166"/>
      <c r="AZ99" s="166"/>
      <c r="BA99" s="166"/>
      <c r="BB99" s="166"/>
      <c r="BC99" s="166" t="s">
        <v>2</v>
      </c>
      <c r="BD99" s="166"/>
      <c r="BE99" s="166"/>
      <c r="BF99" s="166"/>
      <c r="BG99" s="166"/>
      <c r="BH99" s="170" t="str">
        <f>IF(CC99=""," ",IF(LEFT(CC99,1)="3",Q99,Q101))</f>
        <v>Albert Feliu</v>
      </c>
      <c r="BI99" s="171"/>
      <c r="BJ99" s="171"/>
      <c r="BK99" s="171"/>
      <c r="BL99" s="171"/>
      <c r="BM99" s="171"/>
      <c r="BN99" s="171"/>
      <c r="BO99" s="171"/>
      <c r="BP99" s="171"/>
      <c r="BQ99" s="171"/>
      <c r="BR99" s="171"/>
      <c r="BS99" s="171"/>
      <c r="BT99" s="171"/>
      <c r="BU99" s="171"/>
      <c r="BV99" s="171"/>
      <c r="BW99" s="172"/>
      <c r="BX99" s="292" t="s">
        <v>259</v>
      </c>
      <c r="BY99" s="186"/>
      <c r="BZ99" s="186"/>
      <c r="CA99" s="186"/>
      <c r="CB99" s="187"/>
      <c r="CC99" s="188" t="s">
        <v>65</v>
      </c>
      <c r="CD99" s="189"/>
      <c r="CF99" s="3"/>
      <c r="CG99" s="21">
        <f>IF(BH99=G25,1,0)</f>
        <v>1</v>
      </c>
      <c r="CH99" s="21">
        <f>IF(BH99=G28,1,0)</f>
        <v>0</v>
      </c>
      <c r="CI99" s="21">
        <f>IF(BH99=G31,1,0)</f>
        <v>0</v>
      </c>
      <c r="CJ99" s="21">
        <f>IF(BH99=AS25,1,0)</f>
        <v>0</v>
      </c>
      <c r="CK99" s="21">
        <f>IF(BH99=AS28,1,0)</f>
        <v>0</v>
      </c>
      <c r="CL99" s="21">
        <f>IF(BH99=AS31,1,0)</f>
        <v>0</v>
      </c>
      <c r="CM99" s="21">
        <f>IF(BH99=AS34,1,0)</f>
        <v>0</v>
      </c>
      <c r="CN99" s="3"/>
      <c r="CO99" s="3"/>
      <c r="CP99" s="3"/>
      <c r="CQ99" s="3"/>
      <c r="CR99" s="3"/>
      <c r="CS99" s="3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</row>
    <row r="100" spans="2:153" ht="6" customHeight="1">
      <c r="B100" s="179"/>
      <c r="C100" s="180"/>
      <c r="D100" s="181"/>
      <c r="E100" s="179"/>
      <c r="F100" s="180"/>
      <c r="G100" s="181"/>
      <c r="H100" s="231"/>
      <c r="I100" s="232"/>
      <c r="J100" s="241"/>
      <c r="K100" s="231"/>
      <c r="L100" s="232"/>
      <c r="M100" s="241"/>
      <c r="N100" s="231"/>
      <c r="O100" s="232"/>
      <c r="P100" s="233"/>
      <c r="Q100" s="155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7"/>
      <c r="AI100" s="205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70"/>
      <c r="BI100" s="171"/>
      <c r="BJ100" s="171"/>
      <c r="BK100" s="171"/>
      <c r="BL100" s="171"/>
      <c r="BM100" s="171"/>
      <c r="BN100" s="171"/>
      <c r="BO100" s="171"/>
      <c r="BP100" s="171"/>
      <c r="BQ100" s="171"/>
      <c r="BR100" s="171"/>
      <c r="BS100" s="171"/>
      <c r="BT100" s="171"/>
      <c r="BU100" s="171"/>
      <c r="BV100" s="171"/>
      <c r="BW100" s="172"/>
      <c r="BX100" s="185"/>
      <c r="BY100" s="186"/>
      <c r="BZ100" s="186"/>
      <c r="CA100" s="186"/>
      <c r="CB100" s="187"/>
      <c r="CC100" s="188"/>
      <c r="CD100" s="189"/>
      <c r="CF100" s="3"/>
      <c r="CG100" s="24">
        <f>IF(CG101=G25,1,0)</f>
        <v>0</v>
      </c>
      <c r="CH100" s="24">
        <f>IF(CG101=G28,1,0)</f>
        <v>1</v>
      </c>
      <c r="CI100" s="24">
        <f>IF(CG101=G31,1,0)</f>
        <v>0</v>
      </c>
      <c r="CJ100" s="24">
        <f>IF(CG101=AS25,1,0)</f>
        <v>0</v>
      </c>
      <c r="CK100" s="24">
        <f>IF(CG101=AS28,1,0)</f>
        <v>0</v>
      </c>
      <c r="CL100" s="24">
        <f>IF(CG101=AS31,1,0)</f>
        <v>0</v>
      </c>
      <c r="CM100" s="24">
        <f>IF(CG101=AS34,1,0)</f>
        <v>0</v>
      </c>
      <c r="CN100" s="3"/>
      <c r="CO100" s="3"/>
      <c r="CP100" s="3"/>
      <c r="CQ100" s="3"/>
      <c r="CR100" s="3"/>
      <c r="CS100" s="3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</row>
    <row r="101" spans="1:153" ht="6" customHeight="1">
      <c r="A101" s="190" t="s">
        <v>54</v>
      </c>
      <c r="B101" s="192" t="s">
        <v>47</v>
      </c>
      <c r="C101" s="193"/>
      <c r="D101" s="194"/>
      <c r="E101" s="192" t="s">
        <v>46</v>
      </c>
      <c r="F101" s="193"/>
      <c r="G101" s="194"/>
      <c r="H101" s="231"/>
      <c r="I101" s="232"/>
      <c r="J101" s="241"/>
      <c r="K101" s="231"/>
      <c r="L101" s="232"/>
      <c r="M101" s="241"/>
      <c r="N101" s="231"/>
      <c r="O101" s="232"/>
      <c r="P101" s="233"/>
      <c r="Q101" s="198" t="str">
        <f>IF(E2=7,G5,IF(E2=6,G4,IF(E2=5,"",IF(E2=4,"",IF(E2=3,"","")))))</f>
        <v>Guillem Arbiol</v>
      </c>
      <c r="R101" s="256"/>
      <c r="S101" s="256"/>
      <c r="T101" s="256"/>
      <c r="U101" s="256"/>
      <c r="V101" s="256"/>
      <c r="W101" s="256"/>
      <c r="X101" s="256"/>
      <c r="Y101" s="256"/>
      <c r="Z101" s="256"/>
      <c r="AA101" s="256"/>
      <c r="AB101" s="256"/>
      <c r="AC101" s="256"/>
      <c r="AD101" s="256"/>
      <c r="AE101" s="256"/>
      <c r="AF101" s="256"/>
      <c r="AG101" s="256"/>
      <c r="AH101" s="257"/>
      <c r="AI101" s="205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70"/>
      <c r="BI101" s="171"/>
      <c r="BJ101" s="171"/>
      <c r="BK101" s="171"/>
      <c r="BL101" s="171"/>
      <c r="BM101" s="171"/>
      <c r="BN101" s="171"/>
      <c r="BO101" s="171"/>
      <c r="BP101" s="171"/>
      <c r="BQ101" s="171"/>
      <c r="BR101" s="171"/>
      <c r="BS101" s="171"/>
      <c r="BT101" s="171"/>
      <c r="BU101" s="171"/>
      <c r="BV101" s="171"/>
      <c r="BW101" s="172"/>
      <c r="BX101" s="185"/>
      <c r="BY101" s="186"/>
      <c r="BZ101" s="186"/>
      <c r="CA101" s="186"/>
      <c r="CB101" s="187"/>
      <c r="CC101" s="188"/>
      <c r="CD101" s="189"/>
      <c r="CF101" s="3"/>
      <c r="CG101" s="25" t="str">
        <f>IF(CC99=""," ",IF(LEFT(CC99,1)="3",Q101,Q99))</f>
        <v>Guillem Arbiol</v>
      </c>
      <c r="CH101" s="26"/>
      <c r="CI101" s="26"/>
      <c r="CJ101" s="26"/>
      <c r="CK101" s="27"/>
      <c r="CL101" s="27"/>
      <c r="CM101" s="27"/>
      <c r="CN101" s="3"/>
      <c r="CO101" s="3"/>
      <c r="CP101" s="3"/>
      <c r="CQ101" s="3"/>
      <c r="CR101" s="3"/>
      <c r="CS101" s="3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</row>
    <row r="102" spans="1:153" ht="6" customHeight="1">
      <c r="A102" s="191"/>
      <c r="B102" s="222"/>
      <c r="C102" s="223"/>
      <c r="D102" s="224"/>
      <c r="E102" s="222"/>
      <c r="F102" s="223"/>
      <c r="G102" s="224"/>
      <c r="H102" s="249"/>
      <c r="I102" s="250"/>
      <c r="J102" s="251"/>
      <c r="K102" s="249"/>
      <c r="L102" s="250"/>
      <c r="M102" s="251"/>
      <c r="N102" s="249"/>
      <c r="O102" s="250"/>
      <c r="P102" s="252"/>
      <c r="Q102" s="258"/>
      <c r="R102" s="259"/>
      <c r="S102" s="259"/>
      <c r="T102" s="259"/>
      <c r="U102" s="259"/>
      <c r="V102" s="259"/>
      <c r="W102" s="259"/>
      <c r="X102" s="259"/>
      <c r="Y102" s="259"/>
      <c r="Z102" s="259"/>
      <c r="AA102" s="259"/>
      <c r="AB102" s="259"/>
      <c r="AC102" s="259"/>
      <c r="AD102" s="259"/>
      <c r="AE102" s="259"/>
      <c r="AF102" s="259"/>
      <c r="AG102" s="259"/>
      <c r="AH102" s="260"/>
      <c r="AI102" s="261"/>
      <c r="AJ102" s="245"/>
      <c r="AK102" s="245"/>
      <c r="AL102" s="245"/>
      <c r="AM102" s="245"/>
      <c r="AN102" s="245"/>
      <c r="AO102" s="245"/>
      <c r="AP102" s="245"/>
      <c r="AQ102" s="245"/>
      <c r="AR102" s="245"/>
      <c r="AS102" s="245"/>
      <c r="AT102" s="245"/>
      <c r="AU102" s="245"/>
      <c r="AV102" s="245"/>
      <c r="AW102" s="245"/>
      <c r="AX102" s="245"/>
      <c r="AY102" s="245"/>
      <c r="AZ102" s="245"/>
      <c r="BA102" s="245"/>
      <c r="BB102" s="245"/>
      <c r="BC102" s="245"/>
      <c r="BD102" s="245"/>
      <c r="BE102" s="245"/>
      <c r="BF102" s="245"/>
      <c r="BG102" s="245"/>
      <c r="BH102" s="246"/>
      <c r="BI102" s="247"/>
      <c r="BJ102" s="247"/>
      <c r="BK102" s="247"/>
      <c r="BL102" s="247"/>
      <c r="BM102" s="247"/>
      <c r="BN102" s="247"/>
      <c r="BO102" s="247"/>
      <c r="BP102" s="247"/>
      <c r="BQ102" s="247"/>
      <c r="BR102" s="247"/>
      <c r="BS102" s="247"/>
      <c r="BT102" s="247"/>
      <c r="BU102" s="247"/>
      <c r="BV102" s="247"/>
      <c r="BW102" s="248"/>
      <c r="BX102" s="253"/>
      <c r="BY102" s="254"/>
      <c r="BZ102" s="254"/>
      <c r="CA102" s="254"/>
      <c r="CB102" s="255"/>
      <c r="CC102" s="188"/>
      <c r="CD102" s="189"/>
      <c r="CF102" s="3"/>
      <c r="CG102" s="27"/>
      <c r="CH102" s="27"/>
      <c r="CI102" s="27"/>
      <c r="CJ102" s="27"/>
      <c r="CK102" s="27"/>
      <c r="CL102" s="27"/>
      <c r="CM102" s="27"/>
      <c r="CN102" s="3"/>
      <c r="CO102" s="3"/>
      <c r="CP102" s="3"/>
      <c r="CQ102" s="3"/>
      <c r="CR102" s="3"/>
      <c r="CS102" s="3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</row>
    <row r="103" spans="2:153" ht="6" customHeight="1">
      <c r="B103" s="179" t="s">
        <v>92</v>
      </c>
      <c r="C103" s="180"/>
      <c r="D103" s="181"/>
      <c r="E103" s="237"/>
      <c r="F103" s="238"/>
      <c r="G103" s="243"/>
      <c r="H103" s="237"/>
      <c r="I103" s="238"/>
      <c r="J103" s="243"/>
      <c r="K103" s="237"/>
      <c r="L103" s="238"/>
      <c r="M103" s="243"/>
      <c r="N103" s="237"/>
      <c r="O103" s="238"/>
      <c r="P103" s="239"/>
      <c r="Q103" s="152">
        <f>IF(E2=7,G7,IF(E2=6,"",IF(E2=5,"",IF(E2=4,"",IF(E2=3,"","")))))</f>
      </c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4"/>
      <c r="AI103" s="204" t="s">
        <v>2</v>
      </c>
      <c r="AJ103" s="165"/>
      <c r="AK103" s="165"/>
      <c r="AL103" s="165"/>
      <c r="AM103" s="165"/>
      <c r="AN103" s="165" t="s">
        <v>2</v>
      </c>
      <c r="AO103" s="165"/>
      <c r="AP103" s="165"/>
      <c r="AQ103" s="165"/>
      <c r="AR103" s="165"/>
      <c r="AS103" s="165" t="s">
        <v>2</v>
      </c>
      <c r="AT103" s="165"/>
      <c r="AU103" s="165"/>
      <c r="AV103" s="165"/>
      <c r="AW103" s="165"/>
      <c r="AX103" s="165" t="s">
        <v>2</v>
      </c>
      <c r="AY103" s="165"/>
      <c r="AZ103" s="165"/>
      <c r="BA103" s="165"/>
      <c r="BB103" s="165"/>
      <c r="BC103" s="165" t="s">
        <v>2</v>
      </c>
      <c r="BD103" s="165"/>
      <c r="BE103" s="165"/>
      <c r="BF103" s="165"/>
      <c r="BG103" s="165"/>
      <c r="BH103" s="167" t="str">
        <f>IF(CC103=""," ",IF(LEFT(CC103,1)="3",Q103,Q105))</f>
        <v> </v>
      </c>
      <c r="BI103" s="168"/>
      <c r="BJ103" s="168"/>
      <c r="BK103" s="168"/>
      <c r="BL103" s="168"/>
      <c r="BM103" s="168"/>
      <c r="BN103" s="168"/>
      <c r="BO103" s="168"/>
      <c r="BP103" s="168"/>
      <c r="BQ103" s="168"/>
      <c r="BR103" s="168"/>
      <c r="BS103" s="168"/>
      <c r="BT103" s="168"/>
      <c r="BU103" s="168"/>
      <c r="BV103" s="168"/>
      <c r="BW103" s="169"/>
      <c r="BX103" s="182">
        <f>IF(CC103="","",VLOOKUP(CC103,result,2,FALSE))</f>
      </c>
      <c r="BY103" s="183"/>
      <c r="BZ103" s="183"/>
      <c r="CA103" s="183"/>
      <c r="CB103" s="184"/>
      <c r="CC103" s="188"/>
      <c r="CD103" s="189"/>
      <c r="CF103" s="3"/>
      <c r="CG103" s="21">
        <f>IF(BH103=G25,1,0)</f>
        <v>0</v>
      </c>
      <c r="CH103" s="21">
        <f>IF(BH103=G28,1,0)</f>
        <v>0</v>
      </c>
      <c r="CI103" s="21">
        <f>IF(BH103=G31,1,0)</f>
        <v>0</v>
      </c>
      <c r="CJ103" s="21">
        <f>IF(BH103=AS25,1,0)</f>
        <v>0</v>
      </c>
      <c r="CK103" s="21">
        <f>IF(BH103=AS28,1,0)</f>
        <v>0</v>
      </c>
      <c r="CL103" s="21">
        <f>IF(BH103=AS31,1,0)</f>
        <v>0</v>
      </c>
      <c r="CM103" s="21">
        <f>IF(BH103=AS34,1,0)</f>
        <v>0</v>
      </c>
      <c r="CN103" s="3"/>
      <c r="CO103" s="3"/>
      <c r="CP103" s="3"/>
      <c r="CQ103" s="3"/>
      <c r="CR103" s="3"/>
      <c r="CS103" s="3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</row>
    <row r="104" spans="2:153" ht="6" customHeight="1">
      <c r="B104" s="179"/>
      <c r="C104" s="180"/>
      <c r="D104" s="181"/>
      <c r="E104" s="231"/>
      <c r="F104" s="232"/>
      <c r="G104" s="241"/>
      <c r="H104" s="231"/>
      <c r="I104" s="232"/>
      <c r="J104" s="241"/>
      <c r="K104" s="231"/>
      <c r="L104" s="232"/>
      <c r="M104" s="241"/>
      <c r="N104" s="231"/>
      <c r="O104" s="232"/>
      <c r="P104" s="233"/>
      <c r="Q104" s="155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7"/>
      <c r="AI104" s="205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70"/>
      <c r="BI104" s="171"/>
      <c r="BJ104" s="171"/>
      <c r="BK104" s="171"/>
      <c r="BL104" s="171"/>
      <c r="BM104" s="171"/>
      <c r="BN104" s="171"/>
      <c r="BO104" s="171"/>
      <c r="BP104" s="171"/>
      <c r="BQ104" s="171"/>
      <c r="BR104" s="171"/>
      <c r="BS104" s="171"/>
      <c r="BT104" s="171"/>
      <c r="BU104" s="171"/>
      <c r="BV104" s="171"/>
      <c r="BW104" s="172"/>
      <c r="BX104" s="185"/>
      <c r="BY104" s="186"/>
      <c r="BZ104" s="186"/>
      <c r="CA104" s="186"/>
      <c r="CB104" s="187"/>
      <c r="CC104" s="188"/>
      <c r="CD104" s="189"/>
      <c r="CF104" s="3"/>
      <c r="CG104" s="24">
        <f>IF(CG105=G25,1,0)</f>
        <v>0</v>
      </c>
      <c r="CH104" s="24">
        <f>IF(CG105=G28,1,0)</f>
        <v>0</v>
      </c>
      <c r="CI104" s="24">
        <f>IF(CG105=G31,1,0)</f>
        <v>0</v>
      </c>
      <c r="CJ104" s="24">
        <f>IF(CG105=AS25,1,0)</f>
        <v>0</v>
      </c>
      <c r="CK104" s="24">
        <f>IF(CG105=AS28,1,0)</f>
        <v>0</v>
      </c>
      <c r="CL104" s="24">
        <f>IF(CG105=AS31,1,0)</f>
        <v>0</v>
      </c>
      <c r="CM104" s="24">
        <f>IF(CG105=AS34,1,0)</f>
        <v>0</v>
      </c>
      <c r="CN104" s="3"/>
      <c r="CO104" s="3"/>
      <c r="CP104" s="3"/>
      <c r="CQ104" s="3"/>
      <c r="CR104" s="3"/>
      <c r="CS104" s="3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</row>
    <row r="105" spans="1:153" ht="6" customHeight="1">
      <c r="A105" s="190" t="s">
        <v>54</v>
      </c>
      <c r="B105" s="192" t="s">
        <v>46</v>
      </c>
      <c r="C105" s="193"/>
      <c r="D105" s="194"/>
      <c r="E105" s="231"/>
      <c r="F105" s="232"/>
      <c r="G105" s="241"/>
      <c r="H105" s="231"/>
      <c r="I105" s="232"/>
      <c r="J105" s="241"/>
      <c r="K105" s="231"/>
      <c r="L105" s="232"/>
      <c r="M105" s="241"/>
      <c r="N105" s="231"/>
      <c r="O105" s="232"/>
      <c r="P105" s="233"/>
      <c r="Q105" s="198">
        <f>IF(E2=7,G3,IF(E2=6,"",IF(E2=5,"",IF(E2=4,"",IF(E2=3,"","")))))</f>
      </c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200"/>
      <c r="AI105" s="205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70"/>
      <c r="BI105" s="171"/>
      <c r="BJ105" s="171"/>
      <c r="BK105" s="171"/>
      <c r="BL105" s="171"/>
      <c r="BM105" s="171"/>
      <c r="BN105" s="171"/>
      <c r="BO105" s="171"/>
      <c r="BP105" s="171"/>
      <c r="BQ105" s="171"/>
      <c r="BR105" s="171"/>
      <c r="BS105" s="171"/>
      <c r="BT105" s="171"/>
      <c r="BU105" s="171"/>
      <c r="BV105" s="171"/>
      <c r="BW105" s="172"/>
      <c r="BX105" s="185"/>
      <c r="BY105" s="186"/>
      <c r="BZ105" s="186"/>
      <c r="CA105" s="186"/>
      <c r="CB105" s="187"/>
      <c r="CC105" s="188"/>
      <c r="CD105" s="189"/>
      <c r="CF105" s="3"/>
      <c r="CG105" s="25" t="str">
        <f>IF(CC103=""," ",IF(LEFT(CC103,1)="3",Q105,Q103))</f>
        <v> </v>
      </c>
      <c r="CH105" s="26"/>
      <c r="CI105" s="26"/>
      <c r="CJ105" s="26"/>
      <c r="CK105" s="27"/>
      <c r="CL105" s="27"/>
      <c r="CM105" s="27"/>
      <c r="CN105" s="3"/>
      <c r="CO105" s="3"/>
      <c r="CP105" s="3"/>
      <c r="CQ105" s="3"/>
      <c r="CR105" s="3"/>
      <c r="CS105" s="3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</row>
    <row r="106" spans="1:153" ht="6" customHeight="1">
      <c r="A106" s="191"/>
      <c r="B106" s="222"/>
      <c r="C106" s="223"/>
      <c r="D106" s="224"/>
      <c r="E106" s="234"/>
      <c r="F106" s="235"/>
      <c r="G106" s="242"/>
      <c r="H106" s="234"/>
      <c r="I106" s="235"/>
      <c r="J106" s="242"/>
      <c r="K106" s="234"/>
      <c r="L106" s="235"/>
      <c r="M106" s="242"/>
      <c r="N106" s="234"/>
      <c r="O106" s="235"/>
      <c r="P106" s="236"/>
      <c r="Q106" s="201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3"/>
      <c r="AI106" s="211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173"/>
      <c r="BI106" s="174"/>
      <c r="BJ106" s="174"/>
      <c r="BK106" s="174"/>
      <c r="BL106" s="174"/>
      <c r="BM106" s="174"/>
      <c r="BN106" s="174"/>
      <c r="BO106" s="174"/>
      <c r="BP106" s="174"/>
      <c r="BQ106" s="174"/>
      <c r="BR106" s="174"/>
      <c r="BS106" s="174"/>
      <c r="BT106" s="174"/>
      <c r="BU106" s="174"/>
      <c r="BV106" s="174"/>
      <c r="BW106" s="175"/>
      <c r="BX106" s="219"/>
      <c r="BY106" s="220"/>
      <c r="BZ106" s="220"/>
      <c r="CA106" s="220"/>
      <c r="CB106" s="221"/>
      <c r="CC106" s="188"/>
      <c r="CD106" s="189"/>
      <c r="CF106" s="3"/>
      <c r="CG106" s="27"/>
      <c r="CH106" s="27"/>
      <c r="CI106" s="27"/>
      <c r="CJ106" s="27"/>
      <c r="CK106" s="27"/>
      <c r="CL106" s="27"/>
      <c r="CM106" s="27"/>
      <c r="CN106" s="3"/>
      <c r="CO106" s="3"/>
      <c r="CP106" s="3"/>
      <c r="CQ106" s="3"/>
      <c r="CR106" s="3"/>
      <c r="CS106" s="3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</row>
    <row r="107" spans="2:153" ht="6" customHeight="1">
      <c r="B107" s="179" t="s">
        <v>93</v>
      </c>
      <c r="C107" s="180"/>
      <c r="D107" s="181"/>
      <c r="E107" s="237"/>
      <c r="F107" s="238"/>
      <c r="G107" s="243"/>
      <c r="H107" s="237"/>
      <c r="I107" s="238"/>
      <c r="J107" s="243"/>
      <c r="K107" s="237"/>
      <c r="L107" s="238"/>
      <c r="M107" s="243"/>
      <c r="N107" s="237"/>
      <c r="O107" s="238"/>
      <c r="P107" s="239"/>
      <c r="Q107" s="155">
        <f>IF(E2=7,G6,IF(E2=6,"",IF(E2=5,"",IF(E2=4,"",IF(E2=3,"","")))))</f>
      </c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7"/>
      <c r="AI107" s="205" t="s">
        <v>2</v>
      </c>
      <c r="AJ107" s="166"/>
      <c r="AK107" s="166"/>
      <c r="AL107" s="166"/>
      <c r="AM107" s="166"/>
      <c r="AN107" s="166" t="s">
        <v>2</v>
      </c>
      <c r="AO107" s="166"/>
      <c r="AP107" s="166"/>
      <c r="AQ107" s="166"/>
      <c r="AR107" s="166"/>
      <c r="AS107" s="166" t="s">
        <v>2</v>
      </c>
      <c r="AT107" s="166"/>
      <c r="AU107" s="166"/>
      <c r="AV107" s="166"/>
      <c r="AW107" s="166"/>
      <c r="AX107" s="166" t="s">
        <v>2</v>
      </c>
      <c r="AY107" s="166"/>
      <c r="AZ107" s="166"/>
      <c r="BA107" s="166"/>
      <c r="BB107" s="166"/>
      <c r="BC107" s="166" t="s">
        <v>2</v>
      </c>
      <c r="BD107" s="166"/>
      <c r="BE107" s="166"/>
      <c r="BF107" s="166"/>
      <c r="BG107" s="166"/>
      <c r="BH107" s="170" t="str">
        <f>IF(CC107=""," ",IF(LEFT(CC107,1)="3",Q107,Q109))</f>
        <v> </v>
      </c>
      <c r="BI107" s="171"/>
      <c r="BJ107" s="171"/>
      <c r="BK107" s="171"/>
      <c r="BL107" s="171"/>
      <c r="BM107" s="171"/>
      <c r="BN107" s="171"/>
      <c r="BO107" s="171"/>
      <c r="BP107" s="171"/>
      <c r="BQ107" s="171"/>
      <c r="BR107" s="171"/>
      <c r="BS107" s="171"/>
      <c r="BT107" s="171"/>
      <c r="BU107" s="171"/>
      <c r="BV107" s="171"/>
      <c r="BW107" s="172"/>
      <c r="BX107" s="185">
        <f>IF(CC107="","",VLOOKUP(CC107,result,2,FALSE))</f>
      </c>
      <c r="BY107" s="186"/>
      <c r="BZ107" s="186"/>
      <c r="CA107" s="186"/>
      <c r="CB107" s="187"/>
      <c r="CC107" s="188"/>
      <c r="CD107" s="189"/>
      <c r="CF107" s="3"/>
      <c r="CG107" s="21">
        <f>IF(BH107=G25,1,0)</f>
        <v>0</v>
      </c>
      <c r="CH107" s="21">
        <f>IF(BH107=G28,1,0)</f>
        <v>0</v>
      </c>
      <c r="CI107" s="21">
        <f>IF(BH107=G31,1,0)</f>
        <v>0</v>
      </c>
      <c r="CJ107" s="21">
        <f>IF(BH107=AS25,1,0)</f>
        <v>0</v>
      </c>
      <c r="CK107" s="21">
        <f>IF(BH107=AS28,1,0)</f>
        <v>0</v>
      </c>
      <c r="CL107" s="21">
        <f>IF(BH107=AS31,1,0)</f>
        <v>0</v>
      </c>
      <c r="CM107" s="21">
        <f>IF(BH107=AS34,1,0)</f>
        <v>0</v>
      </c>
      <c r="CN107" s="3"/>
      <c r="CO107" s="3"/>
      <c r="CP107" s="3"/>
      <c r="CQ107" s="3"/>
      <c r="CR107" s="3"/>
      <c r="CS107" s="3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</row>
    <row r="108" spans="2:153" ht="6" customHeight="1">
      <c r="B108" s="179"/>
      <c r="C108" s="180"/>
      <c r="D108" s="181"/>
      <c r="E108" s="231"/>
      <c r="F108" s="232"/>
      <c r="G108" s="241"/>
      <c r="H108" s="231"/>
      <c r="I108" s="232"/>
      <c r="J108" s="241"/>
      <c r="K108" s="231"/>
      <c r="L108" s="232"/>
      <c r="M108" s="241"/>
      <c r="N108" s="231"/>
      <c r="O108" s="232"/>
      <c r="P108" s="233"/>
      <c r="Q108" s="155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7"/>
      <c r="AI108" s="205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70"/>
      <c r="BI108" s="171"/>
      <c r="BJ108" s="171"/>
      <c r="BK108" s="171"/>
      <c r="BL108" s="171"/>
      <c r="BM108" s="171"/>
      <c r="BN108" s="171"/>
      <c r="BO108" s="171"/>
      <c r="BP108" s="171"/>
      <c r="BQ108" s="171"/>
      <c r="BR108" s="171"/>
      <c r="BS108" s="171"/>
      <c r="BT108" s="171"/>
      <c r="BU108" s="171"/>
      <c r="BV108" s="171"/>
      <c r="BW108" s="172"/>
      <c r="BX108" s="185"/>
      <c r="BY108" s="186"/>
      <c r="BZ108" s="186"/>
      <c r="CA108" s="186"/>
      <c r="CB108" s="187"/>
      <c r="CC108" s="188"/>
      <c r="CD108" s="189"/>
      <c r="CF108" s="3"/>
      <c r="CG108" s="24">
        <f>IF(CG109=G25,1,0)</f>
        <v>0</v>
      </c>
      <c r="CH108" s="24">
        <f>IF(CG109=G28,1,0)</f>
        <v>0</v>
      </c>
      <c r="CI108" s="24">
        <f>IF(CG109=G31,1,0)</f>
        <v>0</v>
      </c>
      <c r="CJ108" s="24">
        <f>IF(CG109=AS25,1,0)</f>
        <v>0</v>
      </c>
      <c r="CK108" s="24">
        <f>IF(CG109=AS28,1,0)</f>
        <v>0</v>
      </c>
      <c r="CL108" s="24">
        <f>IF(CG109=AS31,1,0)</f>
        <v>0</v>
      </c>
      <c r="CM108" s="24">
        <f>IF(CG109=AS34,1,0)</f>
        <v>0</v>
      </c>
      <c r="CN108" s="3"/>
      <c r="CO108" s="3"/>
      <c r="CP108" s="3"/>
      <c r="CQ108" s="3"/>
      <c r="CR108" s="3"/>
      <c r="CS108" s="3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</row>
    <row r="109" spans="1:153" ht="6" customHeight="1">
      <c r="A109" s="190" t="s">
        <v>54</v>
      </c>
      <c r="B109" s="192" t="s">
        <v>49</v>
      </c>
      <c r="C109" s="193"/>
      <c r="D109" s="194"/>
      <c r="E109" s="231"/>
      <c r="F109" s="232"/>
      <c r="G109" s="241"/>
      <c r="H109" s="231"/>
      <c r="I109" s="232"/>
      <c r="J109" s="241"/>
      <c r="K109" s="231"/>
      <c r="L109" s="232"/>
      <c r="M109" s="241"/>
      <c r="N109" s="231"/>
      <c r="O109" s="232"/>
      <c r="P109" s="233"/>
      <c r="Q109" s="198">
        <f>IF(E2=7,G9,IF(E2=6,"",IF(E2=5,"",IF(E2=4,"",IF(E2=3,"","")))))</f>
      </c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200"/>
      <c r="AI109" s="205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70"/>
      <c r="BI109" s="171"/>
      <c r="BJ109" s="171"/>
      <c r="BK109" s="171"/>
      <c r="BL109" s="171"/>
      <c r="BM109" s="171"/>
      <c r="BN109" s="171"/>
      <c r="BO109" s="171"/>
      <c r="BP109" s="171"/>
      <c r="BQ109" s="171"/>
      <c r="BR109" s="171"/>
      <c r="BS109" s="171"/>
      <c r="BT109" s="171"/>
      <c r="BU109" s="171"/>
      <c r="BV109" s="171"/>
      <c r="BW109" s="172"/>
      <c r="BX109" s="185"/>
      <c r="BY109" s="186"/>
      <c r="BZ109" s="186"/>
      <c r="CA109" s="186"/>
      <c r="CB109" s="187"/>
      <c r="CC109" s="188"/>
      <c r="CD109" s="189"/>
      <c r="CF109" s="3"/>
      <c r="CG109" s="25" t="str">
        <f>IF(CC107=""," ",IF(LEFT(CC107,1)="3",Q109,Q107))</f>
        <v> </v>
      </c>
      <c r="CH109" s="26"/>
      <c r="CI109" s="26"/>
      <c r="CJ109" s="26"/>
      <c r="CK109" s="27"/>
      <c r="CL109" s="27"/>
      <c r="CM109" s="27"/>
      <c r="CN109" s="3"/>
      <c r="CO109" s="3"/>
      <c r="CP109" s="3"/>
      <c r="CQ109" s="3"/>
      <c r="CR109" s="3"/>
      <c r="CS109" s="3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</row>
    <row r="110" spans="1:153" ht="6" customHeight="1">
      <c r="A110" s="191"/>
      <c r="B110" s="195"/>
      <c r="C110" s="196"/>
      <c r="D110" s="197"/>
      <c r="E110" s="234"/>
      <c r="F110" s="235"/>
      <c r="G110" s="242"/>
      <c r="H110" s="234"/>
      <c r="I110" s="235"/>
      <c r="J110" s="242"/>
      <c r="K110" s="234"/>
      <c r="L110" s="235"/>
      <c r="M110" s="242"/>
      <c r="N110" s="234"/>
      <c r="O110" s="235"/>
      <c r="P110" s="236"/>
      <c r="Q110" s="201"/>
      <c r="R110" s="202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2"/>
      <c r="AG110" s="202"/>
      <c r="AH110" s="203"/>
      <c r="AI110" s="211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173"/>
      <c r="BI110" s="174"/>
      <c r="BJ110" s="174"/>
      <c r="BK110" s="174"/>
      <c r="BL110" s="174"/>
      <c r="BM110" s="174"/>
      <c r="BN110" s="174"/>
      <c r="BO110" s="174"/>
      <c r="BP110" s="174"/>
      <c r="BQ110" s="174"/>
      <c r="BR110" s="174"/>
      <c r="BS110" s="174"/>
      <c r="BT110" s="174"/>
      <c r="BU110" s="174"/>
      <c r="BV110" s="174"/>
      <c r="BW110" s="175"/>
      <c r="BX110" s="185"/>
      <c r="BY110" s="186"/>
      <c r="BZ110" s="186"/>
      <c r="CA110" s="186"/>
      <c r="CB110" s="187"/>
      <c r="CC110" s="188"/>
      <c r="CD110" s="189"/>
      <c r="CF110" s="3"/>
      <c r="CG110" s="27"/>
      <c r="CH110" s="27"/>
      <c r="CI110" s="27"/>
      <c r="CJ110" s="27"/>
      <c r="CK110" s="27"/>
      <c r="CL110" s="27"/>
      <c r="CM110" s="27"/>
      <c r="CN110" s="3"/>
      <c r="CO110" s="3"/>
      <c r="CP110" s="3"/>
      <c r="CQ110" s="3"/>
      <c r="CR110" s="3"/>
      <c r="CS110" s="3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</row>
    <row r="111" spans="2:153" ht="6" customHeight="1">
      <c r="B111" s="179" t="s">
        <v>29</v>
      </c>
      <c r="C111" s="180"/>
      <c r="D111" s="181"/>
      <c r="E111" s="237"/>
      <c r="F111" s="238"/>
      <c r="G111" s="243"/>
      <c r="H111" s="237"/>
      <c r="I111" s="238"/>
      <c r="J111" s="243"/>
      <c r="K111" s="237"/>
      <c r="L111" s="238"/>
      <c r="M111" s="243"/>
      <c r="N111" s="237"/>
      <c r="O111" s="238"/>
      <c r="P111" s="239"/>
      <c r="Q111" s="155">
        <f>IF(E2=7,G4,IF(E2=6,"",IF(E2=5,"",IF(E2=4,"",IF(E2=3,"","")))))</f>
      </c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7"/>
      <c r="AI111" s="209" t="s">
        <v>2</v>
      </c>
      <c r="AJ111" s="210"/>
      <c r="AK111" s="210"/>
      <c r="AL111" s="210"/>
      <c r="AM111" s="210"/>
      <c r="AN111" s="210" t="s">
        <v>2</v>
      </c>
      <c r="AO111" s="210"/>
      <c r="AP111" s="210"/>
      <c r="AQ111" s="210"/>
      <c r="AR111" s="210"/>
      <c r="AS111" s="210" t="s">
        <v>2</v>
      </c>
      <c r="AT111" s="210"/>
      <c r="AU111" s="210"/>
      <c r="AV111" s="210"/>
      <c r="AW111" s="210"/>
      <c r="AX111" s="210" t="s">
        <v>2</v>
      </c>
      <c r="AY111" s="210"/>
      <c r="AZ111" s="210"/>
      <c r="BA111" s="210"/>
      <c r="BB111" s="210"/>
      <c r="BC111" s="210" t="s">
        <v>2</v>
      </c>
      <c r="BD111" s="210"/>
      <c r="BE111" s="210"/>
      <c r="BF111" s="210"/>
      <c r="BG111" s="210"/>
      <c r="BH111" s="213" t="str">
        <f>IF(CC111=""," ",IF(LEFT(CC111,1)="3",Q111,Q113))</f>
        <v> </v>
      </c>
      <c r="BI111" s="214"/>
      <c r="BJ111" s="214"/>
      <c r="BK111" s="214"/>
      <c r="BL111" s="214"/>
      <c r="BM111" s="214"/>
      <c r="BN111" s="214"/>
      <c r="BO111" s="214"/>
      <c r="BP111" s="214"/>
      <c r="BQ111" s="214"/>
      <c r="BR111" s="214"/>
      <c r="BS111" s="214"/>
      <c r="BT111" s="214"/>
      <c r="BU111" s="214"/>
      <c r="BV111" s="214"/>
      <c r="BW111" s="215"/>
      <c r="BX111" s="244">
        <f>IF(CC111="","",VLOOKUP(CC111,result,2,FALSE))</f>
      </c>
      <c r="BY111" s="217"/>
      <c r="BZ111" s="217"/>
      <c r="CA111" s="217"/>
      <c r="CB111" s="218"/>
      <c r="CC111" s="188"/>
      <c r="CD111" s="189"/>
      <c r="CF111" s="3"/>
      <c r="CG111" s="21">
        <f>IF(BH111=G25,1,0)</f>
        <v>0</v>
      </c>
      <c r="CH111" s="21">
        <f>IF(BH111=G28,1,0)</f>
        <v>0</v>
      </c>
      <c r="CI111" s="21">
        <f>IF(BH111=G31,1,0)</f>
        <v>0</v>
      </c>
      <c r="CJ111" s="21">
        <f>IF(BH111=AS25,1,0)</f>
        <v>0</v>
      </c>
      <c r="CK111" s="21">
        <f>IF(BH111=AS28,1,0)</f>
        <v>0</v>
      </c>
      <c r="CL111" s="21">
        <f>IF(BH111=AS31,1,0)</f>
        <v>0</v>
      </c>
      <c r="CM111" s="21">
        <f>IF(BH111=AS34,1,0)</f>
        <v>0</v>
      </c>
      <c r="CN111" s="3"/>
      <c r="CO111" s="3"/>
      <c r="CP111" s="3"/>
      <c r="CQ111" s="3"/>
      <c r="CR111" s="3"/>
      <c r="CS111" s="3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</row>
    <row r="112" spans="2:153" ht="6" customHeight="1">
      <c r="B112" s="179"/>
      <c r="C112" s="180"/>
      <c r="D112" s="181"/>
      <c r="E112" s="231"/>
      <c r="F112" s="232"/>
      <c r="G112" s="241"/>
      <c r="H112" s="231"/>
      <c r="I112" s="232"/>
      <c r="J112" s="241"/>
      <c r="K112" s="231"/>
      <c r="L112" s="232"/>
      <c r="M112" s="241"/>
      <c r="N112" s="231"/>
      <c r="O112" s="232"/>
      <c r="P112" s="233"/>
      <c r="Q112" s="155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7"/>
      <c r="AI112" s="205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70"/>
      <c r="BI112" s="171"/>
      <c r="BJ112" s="171"/>
      <c r="BK112" s="171"/>
      <c r="BL112" s="171"/>
      <c r="BM112" s="171"/>
      <c r="BN112" s="171"/>
      <c r="BO112" s="171"/>
      <c r="BP112" s="171"/>
      <c r="BQ112" s="171"/>
      <c r="BR112" s="171"/>
      <c r="BS112" s="171"/>
      <c r="BT112" s="171"/>
      <c r="BU112" s="171"/>
      <c r="BV112" s="171"/>
      <c r="BW112" s="172"/>
      <c r="BX112" s="185"/>
      <c r="BY112" s="186"/>
      <c r="BZ112" s="186"/>
      <c r="CA112" s="186"/>
      <c r="CB112" s="187"/>
      <c r="CC112" s="188"/>
      <c r="CD112" s="189"/>
      <c r="CF112" s="3"/>
      <c r="CG112" s="24">
        <f>IF(CG113=G25,1,0)</f>
        <v>0</v>
      </c>
      <c r="CH112" s="24">
        <f>IF(CG113=G28,1,0)</f>
        <v>0</v>
      </c>
      <c r="CI112" s="24">
        <f>IF(CG113=G31,1,0)</f>
        <v>0</v>
      </c>
      <c r="CJ112" s="24">
        <f>IF(CG113=AS25,1,0)</f>
        <v>0</v>
      </c>
      <c r="CK112" s="24">
        <f>IF(CG113=AS28,1,0)</f>
        <v>0</v>
      </c>
      <c r="CL112" s="24">
        <f>IF(CG113=AS31,1,0)</f>
        <v>0</v>
      </c>
      <c r="CM112" s="24">
        <f>IF(CG113=AS34,1,0)</f>
        <v>0</v>
      </c>
      <c r="CN112" s="3"/>
      <c r="CO112" s="3"/>
      <c r="CP112" s="3"/>
      <c r="CQ112" s="3"/>
      <c r="CR112" s="3"/>
      <c r="CS112" s="3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</row>
    <row r="113" spans="1:153" s="28" customFormat="1" ht="6" customHeight="1">
      <c r="A113" s="190" t="s">
        <v>54</v>
      </c>
      <c r="B113" s="192" t="s">
        <v>50</v>
      </c>
      <c r="C113" s="193"/>
      <c r="D113" s="194"/>
      <c r="E113" s="231"/>
      <c r="F113" s="232"/>
      <c r="G113" s="241"/>
      <c r="H113" s="231"/>
      <c r="I113" s="232"/>
      <c r="J113" s="241"/>
      <c r="K113" s="231"/>
      <c r="L113" s="232"/>
      <c r="M113" s="241"/>
      <c r="N113" s="231"/>
      <c r="O113" s="232"/>
      <c r="P113" s="233"/>
      <c r="Q113" s="198">
        <f>IF(E2=7,G7,IF(E26=6,"",IF(E26=5,"",IF(E26=4,"",IF(E26=3,"","")))))</f>
      </c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200"/>
      <c r="AI113" s="205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70"/>
      <c r="BI113" s="171"/>
      <c r="BJ113" s="171"/>
      <c r="BK113" s="171"/>
      <c r="BL113" s="171"/>
      <c r="BM113" s="171"/>
      <c r="BN113" s="171"/>
      <c r="BO113" s="171"/>
      <c r="BP113" s="171"/>
      <c r="BQ113" s="171"/>
      <c r="BR113" s="171"/>
      <c r="BS113" s="171"/>
      <c r="BT113" s="171"/>
      <c r="BU113" s="171"/>
      <c r="BV113" s="171"/>
      <c r="BW113" s="172"/>
      <c r="BX113" s="185"/>
      <c r="BY113" s="186"/>
      <c r="BZ113" s="186"/>
      <c r="CA113" s="186"/>
      <c r="CB113" s="187"/>
      <c r="CC113" s="188"/>
      <c r="CD113" s="189"/>
      <c r="CE113" s="14"/>
      <c r="CF113" s="3"/>
      <c r="CG113" s="25" t="str">
        <f>IF(CC111=""," ",IF(LEFT(CC111,1)="3",Q113,Q111))</f>
        <v> </v>
      </c>
      <c r="CH113" s="26"/>
      <c r="CI113" s="26"/>
      <c r="CJ113" s="26"/>
      <c r="CK113" s="27"/>
      <c r="CL113" s="27"/>
      <c r="CM113" s="27"/>
      <c r="CN113" s="3"/>
      <c r="CO113" s="3"/>
      <c r="CP113" s="3"/>
      <c r="CQ113" s="3"/>
      <c r="CR113" s="3"/>
      <c r="CS113" s="3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</row>
    <row r="114" spans="1:153" ht="6" customHeight="1">
      <c r="A114" s="191"/>
      <c r="B114" s="195"/>
      <c r="C114" s="196"/>
      <c r="D114" s="197"/>
      <c r="E114" s="234"/>
      <c r="F114" s="235"/>
      <c r="G114" s="242"/>
      <c r="H114" s="234"/>
      <c r="I114" s="235"/>
      <c r="J114" s="242"/>
      <c r="K114" s="234"/>
      <c r="L114" s="235"/>
      <c r="M114" s="242"/>
      <c r="N114" s="234"/>
      <c r="O114" s="235"/>
      <c r="P114" s="236"/>
      <c r="Q114" s="201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2"/>
      <c r="AG114" s="202"/>
      <c r="AH114" s="203"/>
      <c r="AI114" s="211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173"/>
      <c r="BI114" s="174"/>
      <c r="BJ114" s="174"/>
      <c r="BK114" s="174"/>
      <c r="BL114" s="174"/>
      <c r="BM114" s="174"/>
      <c r="BN114" s="174"/>
      <c r="BO114" s="174"/>
      <c r="BP114" s="174"/>
      <c r="BQ114" s="174"/>
      <c r="BR114" s="174"/>
      <c r="BS114" s="174"/>
      <c r="BT114" s="174"/>
      <c r="BU114" s="174"/>
      <c r="BV114" s="174"/>
      <c r="BW114" s="175"/>
      <c r="BX114" s="219"/>
      <c r="BY114" s="220"/>
      <c r="BZ114" s="220"/>
      <c r="CA114" s="220"/>
      <c r="CB114" s="221"/>
      <c r="CC114" s="188"/>
      <c r="CD114" s="189"/>
      <c r="CF114" s="3"/>
      <c r="CG114" s="27"/>
      <c r="CH114" s="27"/>
      <c r="CI114" s="27"/>
      <c r="CJ114" s="27"/>
      <c r="CK114" s="27"/>
      <c r="CL114" s="27"/>
      <c r="CM114" s="27"/>
      <c r="CN114" s="3"/>
      <c r="CO114" s="3"/>
      <c r="CP114" s="3"/>
      <c r="CQ114" s="3"/>
      <c r="CR114" s="3"/>
      <c r="CS114" s="3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</row>
    <row r="115" spans="2:153" ht="6" customHeight="1">
      <c r="B115" s="179" t="s">
        <v>34</v>
      </c>
      <c r="C115" s="180"/>
      <c r="D115" s="181"/>
      <c r="E115" s="237"/>
      <c r="F115" s="238"/>
      <c r="G115" s="243"/>
      <c r="H115" s="237"/>
      <c r="I115" s="238"/>
      <c r="J115" s="243"/>
      <c r="K115" s="237"/>
      <c r="L115" s="238"/>
      <c r="M115" s="243"/>
      <c r="N115" s="237"/>
      <c r="O115" s="238"/>
      <c r="P115" s="239"/>
      <c r="Q115" s="155">
        <f>IF(E2=7,G6,IF(E2=6,"",IF(E2=5,"",IF(E2=4,"",IF(E2=3,"","")))))</f>
      </c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7"/>
      <c r="AI115" s="209" t="s">
        <v>2</v>
      </c>
      <c r="AJ115" s="210"/>
      <c r="AK115" s="210"/>
      <c r="AL115" s="210"/>
      <c r="AM115" s="210"/>
      <c r="AN115" s="210" t="s">
        <v>2</v>
      </c>
      <c r="AO115" s="210"/>
      <c r="AP115" s="210"/>
      <c r="AQ115" s="210"/>
      <c r="AR115" s="210"/>
      <c r="AS115" s="210" t="s">
        <v>2</v>
      </c>
      <c r="AT115" s="210"/>
      <c r="AU115" s="210"/>
      <c r="AV115" s="210"/>
      <c r="AW115" s="210"/>
      <c r="AX115" s="210" t="s">
        <v>2</v>
      </c>
      <c r="AY115" s="210"/>
      <c r="AZ115" s="210"/>
      <c r="BA115" s="210"/>
      <c r="BB115" s="210"/>
      <c r="BC115" s="210" t="s">
        <v>2</v>
      </c>
      <c r="BD115" s="210"/>
      <c r="BE115" s="210"/>
      <c r="BF115" s="210"/>
      <c r="BG115" s="210"/>
      <c r="BH115" s="213" t="str">
        <f>IF(CC115=""," ",IF(LEFT(CC115,1)="3",Q115,Q117))</f>
        <v> </v>
      </c>
      <c r="BI115" s="214"/>
      <c r="BJ115" s="214"/>
      <c r="BK115" s="214"/>
      <c r="BL115" s="214"/>
      <c r="BM115" s="214"/>
      <c r="BN115" s="214"/>
      <c r="BO115" s="214"/>
      <c r="BP115" s="214"/>
      <c r="BQ115" s="214"/>
      <c r="BR115" s="214"/>
      <c r="BS115" s="214"/>
      <c r="BT115" s="214"/>
      <c r="BU115" s="214"/>
      <c r="BV115" s="214"/>
      <c r="BW115" s="215"/>
      <c r="BX115" s="244">
        <f>IF(CC115="","",VLOOKUP(CC115,result,2,FALSE))</f>
      </c>
      <c r="BY115" s="217"/>
      <c r="BZ115" s="217"/>
      <c r="CA115" s="217"/>
      <c r="CB115" s="218"/>
      <c r="CC115" s="188"/>
      <c r="CD115" s="189"/>
      <c r="CF115" s="3"/>
      <c r="CG115" s="21">
        <f>IF(BH115=G25,1,0)</f>
        <v>0</v>
      </c>
      <c r="CH115" s="21">
        <f>IF(BH115=G28,1,0)</f>
        <v>0</v>
      </c>
      <c r="CI115" s="21">
        <f>IF(BH115=G31,1,0)</f>
        <v>0</v>
      </c>
      <c r="CJ115" s="21">
        <f>IF(BH115=AS25,1,0)</f>
        <v>0</v>
      </c>
      <c r="CK115" s="21">
        <f>IF(BH115=AS28,1,0)</f>
        <v>0</v>
      </c>
      <c r="CL115" s="21">
        <f>IF(BH115=AS31,1,0)</f>
        <v>0</v>
      </c>
      <c r="CM115" s="21">
        <f>IF(BH115=AS34,1,0)</f>
        <v>0</v>
      </c>
      <c r="CN115" s="3"/>
      <c r="CO115" s="3"/>
      <c r="CP115" s="3"/>
      <c r="CQ115" s="3"/>
      <c r="CR115" s="3"/>
      <c r="CS115" s="3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</row>
    <row r="116" spans="2:153" ht="6" customHeight="1">
      <c r="B116" s="179"/>
      <c r="C116" s="180"/>
      <c r="D116" s="181"/>
      <c r="E116" s="231"/>
      <c r="F116" s="232"/>
      <c r="G116" s="241"/>
      <c r="H116" s="231"/>
      <c r="I116" s="232"/>
      <c r="J116" s="241"/>
      <c r="K116" s="231"/>
      <c r="L116" s="232"/>
      <c r="M116" s="241"/>
      <c r="N116" s="231"/>
      <c r="O116" s="232"/>
      <c r="P116" s="233"/>
      <c r="Q116" s="155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7"/>
      <c r="AI116" s="205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70"/>
      <c r="BI116" s="171"/>
      <c r="BJ116" s="171"/>
      <c r="BK116" s="171"/>
      <c r="BL116" s="171"/>
      <c r="BM116" s="171"/>
      <c r="BN116" s="171"/>
      <c r="BO116" s="171"/>
      <c r="BP116" s="171"/>
      <c r="BQ116" s="171"/>
      <c r="BR116" s="171"/>
      <c r="BS116" s="171"/>
      <c r="BT116" s="171"/>
      <c r="BU116" s="171"/>
      <c r="BV116" s="171"/>
      <c r="BW116" s="172"/>
      <c r="BX116" s="185"/>
      <c r="BY116" s="186"/>
      <c r="BZ116" s="186"/>
      <c r="CA116" s="186"/>
      <c r="CB116" s="187"/>
      <c r="CC116" s="188"/>
      <c r="CD116" s="189"/>
      <c r="CF116" s="3"/>
      <c r="CG116" s="24">
        <f>IF(CG117=G25,1,0)</f>
        <v>0</v>
      </c>
      <c r="CH116" s="24">
        <f>IF(CG117=G28,1,0)</f>
        <v>0</v>
      </c>
      <c r="CI116" s="24">
        <f>IF(CG117=G31,1,0)</f>
        <v>0</v>
      </c>
      <c r="CJ116" s="24">
        <f>IF(CG117=AS25,1,0)</f>
        <v>0</v>
      </c>
      <c r="CK116" s="24">
        <f>IF(CG117=AS28,1,0)</f>
        <v>0</v>
      </c>
      <c r="CL116" s="24">
        <f>IF(CG117=AS31,1,0)</f>
        <v>0</v>
      </c>
      <c r="CM116" s="24">
        <f>IF(CG117=AS34,1,0)</f>
        <v>0</v>
      </c>
      <c r="CN116" s="3"/>
      <c r="CO116" s="3"/>
      <c r="CP116" s="3"/>
      <c r="CQ116" s="3"/>
      <c r="CR116" s="3"/>
      <c r="CS116" s="3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</row>
    <row r="117" spans="1:153" ht="6" customHeight="1">
      <c r="A117" s="190" t="s">
        <v>54</v>
      </c>
      <c r="B117" s="192" t="s">
        <v>95</v>
      </c>
      <c r="C117" s="193"/>
      <c r="D117" s="194"/>
      <c r="E117" s="231"/>
      <c r="F117" s="232"/>
      <c r="G117" s="241"/>
      <c r="H117" s="231"/>
      <c r="I117" s="232"/>
      <c r="J117" s="241"/>
      <c r="K117" s="231"/>
      <c r="L117" s="232"/>
      <c r="M117" s="241"/>
      <c r="N117" s="231"/>
      <c r="O117" s="232"/>
      <c r="P117" s="233"/>
      <c r="Q117" s="198">
        <f>IF(E2=7,G8,IF(E2=6,"",IF(E2=5,"",IF(E2=4,"",IF(E2=3,"","")))))</f>
      </c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200"/>
      <c r="AI117" s="205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70"/>
      <c r="BI117" s="171"/>
      <c r="BJ117" s="171"/>
      <c r="BK117" s="171"/>
      <c r="BL117" s="171"/>
      <c r="BM117" s="171"/>
      <c r="BN117" s="171"/>
      <c r="BO117" s="171"/>
      <c r="BP117" s="171"/>
      <c r="BQ117" s="171"/>
      <c r="BR117" s="171"/>
      <c r="BS117" s="171"/>
      <c r="BT117" s="171"/>
      <c r="BU117" s="171"/>
      <c r="BV117" s="171"/>
      <c r="BW117" s="172"/>
      <c r="BX117" s="185"/>
      <c r="BY117" s="186"/>
      <c r="BZ117" s="186"/>
      <c r="CA117" s="186"/>
      <c r="CB117" s="187"/>
      <c r="CC117" s="188"/>
      <c r="CD117" s="189"/>
      <c r="CF117" s="3"/>
      <c r="CG117" s="25" t="str">
        <f>IF(CC115=""," ",IF(LEFT(CC115,1)="3",Q117,Q115))</f>
        <v> </v>
      </c>
      <c r="CH117" s="26"/>
      <c r="CI117" s="26"/>
      <c r="CJ117" s="26"/>
      <c r="CK117" s="27"/>
      <c r="CL117" s="27"/>
      <c r="CM117" s="27"/>
      <c r="CN117" s="3"/>
      <c r="CO117" s="3"/>
      <c r="CP117" s="3"/>
      <c r="CQ117" s="3"/>
      <c r="CR117" s="3"/>
      <c r="CS117" s="3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</row>
    <row r="118" spans="1:153" ht="6" customHeight="1">
      <c r="A118" s="191"/>
      <c r="B118" s="195"/>
      <c r="C118" s="196"/>
      <c r="D118" s="197"/>
      <c r="E118" s="234"/>
      <c r="F118" s="235"/>
      <c r="G118" s="242"/>
      <c r="H118" s="234"/>
      <c r="I118" s="235"/>
      <c r="J118" s="242"/>
      <c r="K118" s="234"/>
      <c r="L118" s="235"/>
      <c r="M118" s="242"/>
      <c r="N118" s="234"/>
      <c r="O118" s="235"/>
      <c r="P118" s="236"/>
      <c r="Q118" s="201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2"/>
      <c r="AG118" s="202"/>
      <c r="AH118" s="203"/>
      <c r="AI118" s="211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173"/>
      <c r="BI118" s="174"/>
      <c r="BJ118" s="174"/>
      <c r="BK118" s="174"/>
      <c r="BL118" s="174"/>
      <c r="BM118" s="174"/>
      <c r="BN118" s="174"/>
      <c r="BO118" s="174"/>
      <c r="BP118" s="174"/>
      <c r="BQ118" s="174"/>
      <c r="BR118" s="174"/>
      <c r="BS118" s="174"/>
      <c r="BT118" s="174"/>
      <c r="BU118" s="174"/>
      <c r="BV118" s="174"/>
      <c r="BW118" s="175"/>
      <c r="BX118" s="219"/>
      <c r="BY118" s="220"/>
      <c r="BZ118" s="220"/>
      <c r="CA118" s="220"/>
      <c r="CB118" s="221"/>
      <c r="CC118" s="188"/>
      <c r="CD118" s="189"/>
      <c r="CF118" s="3"/>
      <c r="CG118" s="27"/>
      <c r="CH118" s="27"/>
      <c r="CI118" s="27"/>
      <c r="CJ118" s="27"/>
      <c r="CK118" s="27"/>
      <c r="CL118" s="27"/>
      <c r="CM118" s="27"/>
      <c r="CN118" s="3"/>
      <c r="CO118" s="3"/>
      <c r="CP118" s="3"/>
      <c r="CQ118" s="3"/>
      <c r="CR118" s="3"/>
      <c r="CS118" s="3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</row>
    <row r="119" spans="2:153" ht="6" customHeight="1">
      <c r="B119" s="179" t="s">
        <v>94</v>
      </c>
      <c r="C119" s="180"/>
      <c r="D119" s="181"/>
      <c r="E119" s="237"/>
      <c r="F119" s="238"/>
      <c r="G119" s="243"/>
      <c r="H119" s="237"/>
      <c r="I119" s="238"/>
      <c r="J119" s="243"/>
      <c r="K119" s="237"/>
      <c r="L119" s="238"/>
      <c r="M119" s="243"/>
      <c r="N119" s="237"/>
      <c r="O119" s="238"/>
      <c r="P119" s="239"/>
      <c r="Q119" s="155">
        <f>IF(E2=7,G5,IF(E2=6,"",IF(E2=5,"",IF(E2=4,"",IF(E2=3,"","")))))</f>
      </c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7"/>
      <c r="AI119" s="209" t="s">
        <v>2</v>
      </c>
      <c r="AJ119" s="210"/>
      <c r="AK119" s="210"/>
      <c r="AL119" s="210"/>
      <c r="AM119" s="210"/>
      <c r="AN119" s="210" t="s">
        <v>2</v>
      </c>
      <c r="AO119" s="210"/>
      <c r="AP119" s="210"/>
      <c r="AQ119" s="210"/>
      <c r="AR119" s="210"/>
      <c r="AS119" s="210" t="s">
        <v>2</v>
      </c>
      <c r="AT119" s="210"/>
      <c r="AU119" s="210"/>
      <c r="AV119" s="210"/>
      <c r="AW119" s="210"/>
      <c r="AX119" s="210" t="s">
        <v>2</v>
      </c>
      <c r="AY119" s="210"/>
      <c r="AZ119" s="210"/>
      <c r="BA119" s="210"/>
      <c r="BB119" s="210"/>
      <c r="BC119" s="210" t="s">
        <v>2</v>
      </c>
      <c r="BD119" s="210"/>
      <c r="BE119" s="210"/>
      <c r="BF119" s="210"/>
      <c r="BG119" s="210"/>
      <c r="BH119" s="213" t="str">
        <f>IF(CC119=""," ",IF(LEFT(CC119,1)="3",Q119,Q121))</f>
        <v> </v>
      </c>
      <c r="BI119" s="214"/>
      <c r="BJ119" s="214"/>
      <c r="BK119" s="214"/>
      <c r="BL119" s="214"/>
      <c r="BM119" s="214"/>
      <c r="BN119" s="214"/>
      <c r="BO119" s="214"/>
      <c r="BP119" s="214"/>
      <c r="BQ119" s="214"/>
      <c r="BR119" s="214"/>
      <c r="BS119" s="214"/>
      <c r="BT119" s="214"/>
      <c r="BU119" s="214"/>
      <c r="BV119" s="214"/>
      <c r="BW119" s="215"/>
      <c r="BX119" s="244">
        <f>IF(CC119="","",VLOOKUP(CC119,result,2,FALSE))</f>
      </c>
      <c r="BY119" s="217"/>
      <c r="BZ119" s="217"/>
      <c r="CA119" s="217"/>
      <c r="CB119" s="218"/>
      <c r="CC119" s="188"/>
      <c r="CD119" s="189"/>
      <c r="CF119" s="3"/>
      <c r="CG119" s="21">
        <f>IF(BH119=G25,1,0)</f>
        <v>0</v>
      </c>
      <c r="CH119" s="21">
        <f>IF(BH119=G28,1,0)</f>
        <v>0</v>
      </c>
      <c r="CI119" s="21">
        <f>IF(BH119=G31,1,0)</f>
        <v>0</v>
      </c>
      <c r="CJ119" s="21">
        <f>IF(BH119=AS25,1,0)</f>
        <v>0</v>
      </c>
      <c r="CK119" s="21">
        <f>IF(BH119=AS28,1,0)</f>
        <v>0</v>
      </c>
      <c r="CL119" s="21">
        <f>IF(BH119=AS31,1,0)</f>
        <v>0</v>
      </c>
      <c r="CM119" s="21">
        <f>IF(BH119=AS34,1,0)</f>
        <v>0</v>
      </c>
      <c r="CN119" s="3"/>
      <c r="CO119" s="3"/>
      <c r="CP119" s="3"/>
      <c r="CQ119" s="3"/>
      <c r="CR119" s="3"/>
      <c r="CS119" s="3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</row>
    <row r="120" spans="2:153" ht="6" customHeight="1">
      <c r="B120" s="179"/>
      <c r="C120" s="180"/>
      <c r="D120" s="181"/>
      <c r="E120" s="231"/>
      <c r="F120" s="232"/>
      <c r="G120" s="241"/>
      <c r="H120" s="231"/>
      <c r="I120" s="232"/>
      <c r="J120" s="241"/>
      <c r="K120" s="231"/>
      <c r="L120" s="232"/>
      <c r="M120" s="241"/>
      <c r="N120" s="231"/>
      <c r="O120" s="232"/>
      <c r="P120" s="233"/>
      <c r="Q120" s="155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7"/>
      <c r="AI120" s="205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70"/>
      <c r="BI120" s="171"/>
      <c r="BJ120" s="171"/>
      <c r="BK120" s="171"/>
      <c r="BL120" s="171"/>
      <c r="BM120" s="171"/>
      <c r="BN120" s="171"/>
      <c r="BO120" s="171"/>
      <c r="BP120" s="171"/>
      <c r="BQ120" s="171"/>
      <c r="BR120" s="171"/>
      <c r="BS120" s="171"/>
      <c r="BT120" s="171"/>
      <c r="BU120" s="171"/>
      <c r="BV120" s="171"/>
      <c r="BW120" s="172"/>
      <c r="BX120" s="185"/>
      <c r="BY120" s="186"/>
      <c r="BZ120" s="186"/>
      <c r="CA120" s="186"/>
      <c r="CB120" s="187"/>
      <c r="CC120" s="188"/>
      <c r="CD120" s="189"/>
      <c r="CF120" s="3"/>
      <c r="CG120" s="24">
        <f>IF(CG121=G25,1,0)</f>
        <v>0</v>
      </c>
      <c r="CH120" s="24">
        <f>IF(CG121=G28,1,0)</f>
        <v>0</v>
      </c>
      <c r="CI120" s="24">
        <f>IF(CG121=G31,1,0)</f>
        <v>0</v>
      </c>
      <c r="CJ120" s="24">
        <f>IF(CG121=AS25,1,0)</f>
        <v>0</v>
      </c>
      <c r="CK120" s="24">
        <f>IF(CG121=AS28,1,0)</f>
        <v>0</v>
      </c>
      <c r="CL120" s="24">
        <f>IF(CG121=AS31,1,0)</f>
        <v>0</v>
      </c>
      <c r="CM120" s="24">
        <f>IF(CG121=AS34,1,0)</f>
        <v>0</v>
      </c>
      <c r="CN120" s="3"/>
      <c r="CO120" s="3"/>
      <c r="CP120" s="3"/>
      <c r="CQ120" s="3"/>
      <c r="CR120" s="3"/>
      <c r="CS120" s="3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</row>
    <row r="121" spans="1:153" ht="6" customHeight="1">
      <c r="A121" s="190" t="s">
        <v>54</v>
      </c>
      <c r="B121" s="192" t="s">
        <v>48</v>
      </c>
      <c r="C121" s="193"/>
      <c r="D121" s="194"/>
      <c r="E121" s="231"/>
      <c r="F121" s="232"/>
      <c r="G121" s="241"/>
      <c r="H121" s="231"/>
      <c r="I121" s="232"/>
      <c r="J121" s="241"/>
      <c r="K121" s="231"/>
      <c r="L121" s="232"/>
      <c r="M121" s="241"/>
      <c r="N121" s="231"/>
      <c r="O121" s="232"/>
      <c r="P121" s="233"/>
      <c r="Q121" s="198">
        <f>IF(E2=7,G9,IF(E2=6,"",IF(E2=5,"",IF(E2=4,"",IF(E2=3,"","")))))</f>
      </c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200"/>
      <c r="AI121" s="205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70"/>
      <c r="BI121" s="171"/>
      <c r="BJ121" s="171"/>
      <c r="BK121" s="171"/>
      <c r="BL121" s="171"/>
      <c r="BM121" s="171"/>
      <c r="BN121" s="171"/>
      <c r="BO121" s="171"/>
      <c r="BP121" s="171"/>
      <c r="BQ121" s="171"/>
      <c r="BR121" s="171"/>
      <c r="BS121" s="171"/>
      <c r="BT121" s="171"/>
      <c r="BU121" s="171"/>
      <c r="BV121" s="171"/>
      <c r="BW121" s="172"/>
      <c r="BX121" s="185"/>
      <c r="BY121" s="186"/>
      <c r="BZ121" s="186"/>
      <c r="CA121" s="186"/>
      <c r="CB121" s="187"/>
      <c r="CC121" s="188"/>
      <c r="CD121" s="189"/>
      <c r="CF121" s="3"/>
      <c r="CG121" s="25" t="str">
        <f>IF(CC119=""," ",IF(LEFT(CC119,1)="3",Q121,Q119))</f>
        <v> </v>
      </c>
      <c r="CH121" s="26"/>
      <c r="CI121" s="26"/>
      <c r="CJ121" s="26"/>
      <c r="CK121" s="27"/>
      <c r="CL121" s="27"/>
      <c r="CM121" s="27"/>
      <c r="CN121" s="3"/>
      <c r="CO121" s="3"/>
      <c r="CP121" s="3"/>
      <c r="CQ121" s="3"/>
      <c r="CR121" s="3"/>
      <c r="CS121" s="3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</row>
    <row r="122" spans="1:153" ht="6" customHeight="1">
      <c r="A122" s="191"/>
      <c r="B122" s="195"/>
      <c r="C122" s="196"/>
      <c r="D122" s="197"/>
      <c r="E122" s="234"/>
      <c r="F122" s="235"/>
      <c r="G122" s="242"/>
      <c r="H122" s="234"/>
      <c r="I122" s="235"/>
      <c r="J122" s="242"/>
      <c r="K122" s="234"/>
      <c r="L122" s="235"/>
      <c r="M122" s="242"/>
      <c r="N122" s="234"/>
      <c r="O122" s="235"/>
      <c r="P122" s="236"/>
      <c r="Q122" s="201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  <c r="AF122" s="202"/>
      <c r="AG122" s="202"/>
      <c r="AH122" s="203"/>
      <c r="AI122" s="205"/>
      <c r="AJ122" s="166"/>
      <c r="AK122" s="166"/>
      <c r="AL122" s="166"/>
      <c r="AM122" s="166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173"/>
      <c r="BI122" s="174"/>
      <c r="BJ122" s="174"/>
      <c r="BK122" s="174"/>
      <c r="BL122" s="174"/>
      <c r="BM122" s="174"/>
      <c r="BN122" s="174"/>
      <c r="BO122" s="174"/>
      <c r="BP122" s="174"/>
      <c r="BQ122" s="174"/>
      <c r="BR122" s="174"/>
      <c r="BS122" s="174"/>
      <c r="BT122" s="174"/>
      <c r="BU122" s="174"/>
      <c r="BV122" s="174"/>
      <c r="BW122" s="175"/>
      <c r="BX122" s="219"/>
      <c r="BY122" s="220"/>
      <c r="BZ122" s="220"/>
      <c r="CA122" s="220"/>
      <c r="CB122" s="221"/>
      <c r="CC122" s="188"/>
      <c r="CD122" s="189"/>
      <c r="CF122" s="3"/>
      <c r="CG122" s="27"/>
      <c r="CH122" s="27"/>
      <c r="CI122" s="27"/>
      <c r="CJ122" s="27"/>
      <c r="CK122" s="27"/>
      <c r="CL122" s="27"/>
      <c r="CM122" s="27"/>
      <c r="CN122" s="3"/>
      <c r="CO122" s="3"/>
      <c r="CP122" s="3"/>
      <c r="CQ122" s="3"/>
      <c r="CR122" s="3"/>
      <c r="CS122" s="3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</row>
    <row r="123" spans="2:153" ht="6" customHeight="1">
      <c r="B123" s="179" t="s">
        <v>25</v>
      </c>
      <c r="C123" s="180"/>
      <c r="D123" s="181"/>
      <c r="E123" s="237"/>
      <c r="F123" s="238"/>
      <c r="G123" s="243"/>
      <c r="H123" s="237"/>
      <c r="I123" s="238"/>
      <c r="J123" s="243"/>
      <c r="K123" s="237"/>
      <c r="L123" s="238"/>
      <c r="M123" s="243"/>
      <c r="N123" s="237"/>
      <c r="O123" s="238"/>
      <c r="P123" s="239"/>
      <c r="Q123" s="155">
        <f>IF(E2=7,G4,IF(E2=6,"",IF(E2=5,"",IF(E2=4,"",IF(E2=3,"","")))))</f>
      </c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7"/>
      <c r="AI123" s="209" t="s">
        <v>2</v>
      </c>
      <c r="AJ123" s="210"/>
      <c r="AK123" s="210"/>
      <c r="AL123" s="210"/>
      <c r="AM123" s="210"/>
      <c r="AN123" s="166" t="s">
        <v>2</v>
      </c>
      <c r="AO123" s="166"/>
      <c r="AP123" s="166"/>
      <c r="AQ123" s="166"/>
      <c r="AR123" s="166"/>
      <c r="AS123" s="166" t="s">
        <v>2</v>
      </c>
      <c r="AT123" s="166"/>
      <c r="AU123" s="166"/>
      <c r="AV123" s="166"/>
      <c r="AW123" s="166"/>
      <c r="AX123" s="166" t="s">
        <v>2</v>
      </c>
      <c r="AY123" s="166"/>
      <c r="AZ123" s="166"/>
      <c r="BA123" s="166"/>
      <c r="BB123" s="166"/>
      <c r="BC123" s="166" t="s">
        <v>2</v>
      </c>
      <c r="BD123" s="166"/>
      <c r="BE123" s="166"/>
      <c r="BF123" s="166"/>
      <c r="BG123" s="166"/>
      <c r="BH123" s="170" t="str">
        <f>IF(CC123=""," ",IF(LEFT(CC123,1)="3",Q123,Q125))</f>
        <v> </v>
      </c>
      <c r="BI123" s="171"/>
      <c r="BJ123" s="171"/>
      <c r="BK123" s="171"/>
      <c r="BL123" s="171"/>
      <c r="BM123" s="171"/>
      <c r="BN123" s="171"/>
      <c r="BO123" s="171"/>
      <c r="BP123" s="171"/>
      <c r="BQ123" s="171"/>
      <c r="BR123" s="171"/>
      <c r="BS123" s="171"/>
      <c r="BT123" s="171"/>
      <c r="BU123" s="171"/>
      <c r="BV123" s="171"/>
      <c r="BW123" s="172"/>
      <c r="BX123" s="185">
        <f>IF(CC123="","",VLOOKUP(CC123,result,2,FALSE))</f>
      </c>
      <c r="BY123" s="186"/>
      <c r="BZ123" s="186"/>
      <c r="CA123" s="186"/>
      <c r="CB123" s="187"/>
      <c r="CC123" s="188"/>
      <c r="CD123" s="189"/>
      <c r="CF123" s="3"/>
      <c r="CG123" s="21">
        <f>IF(BH123=G25,1,0)</f>
        <v>0</v>
      </c>
      <c r="CH123" s="21">
        <f>IF(BH123=G28,1,0)</f>
        <v>0</v>
      </c>
      <c r="CI123" s="21">
        <f>IF(BH123=G31,1,0)</f>
        <v>0</v>
      </c>
      <c r="CJ123" s="21">
        <f>IF(BH123=AS25,1,0)</f>
        <v>0</v>
      </c>
      <c r="CK123" s="21">
        <f>IF(BH123=AS28,1,0)</f>
        <v>0</v>
      </c>
      <c r="CL123" s="21">
        <f>IF(BH123=AS31,1,0)</f>
        <v>0</v>
      </c>
      <c r="CM123" s="21">
        <f>IF(BH123=AS34,1,0)</f>
        <v>0</v>
      </c>
      <c r="CN123" s="3"/>
      <c r="CO123" s="3"/>
      <c r="CP123" s="3"/>
      <c r="CQ123" s="3"/>
      <c r="CR123" s="3"/>
      <c r="CS123" s="3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</row>
    <row r="124" spans="2:153" ht="6" customHeight="1">
      <c r="B124" s="179"/>
      <c r="C124" s="180"/>
      <c r="D124" s="181"/>
      <c r="E124" s="231"/>
      <c r="F124" s="232"/>
      <c r="G124" s="241"/>
      <c r="H124" s="231"/>
      <c r="I124" s="232"/>
      <c r="J124" s="241"/>
      <c r="K124" s="231"/>
      <c r="L124" s="232"/>
      <c r="M124" s="241"/>
      <c r="N124" s="231"/>
      <c r="O124" s="232"/>
      <c r="P124" s="233"/>
      <c r="Q124" s="155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7"/>
      <c r="AI124" s="205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70"/>
      <c r="BI124" s="171"/>
      <c r="BJ124" s="171"/>
      <c r="BK124" s="171"/>
      <c r="BL124" s="171"/>
      <c r="BM124" s="171"/>
      <c r="BN124" s="171"/>
      <c r="BO124" s="171"/>
      <c r="BP124" s="171"/>
      <c r="BQ124" s="171"/>
      <c r="BR124" s="171"/>
      <c r="BS124" s="171"/>
      <c r="BT124" s="171"/>
      <c r="BU124" s="171"/>
      <c r="BV124" s="171"/>
      <c r="BW124" s="172"/>
      <c r="BX124" s="185"/>
      <c r="BY124" s="186"/>
      <c r="BZ124" s="186"/>
      <c r="CA124" s="186"/>
      <c r="CB124" s="187"/>
      <c r="CC124" s="188"/>
      <c r="CD124" s="189"/>
      <c r="CF124" s="3"/>
      <c r="CG124" s="24">
        <f>IF(CG125=G25,1,0)</f>
        <v>0</v>
      </c>
      <c r="CH124" s="24">
        <f>IF(CG125=G28,1,0)</f>
        <v>0</v>
      </c>
      <c r="CI124" s="24">
        <f>IF(CG125=G31,1,0)</f>
        <v>0</v>
      </c>
      <c r="CJ124" s="24">
        <f>IF(CG125=AS25,1,0)</f>
        <v>0</v>
      </c>
      <c r="CK124" s="24">
        <f>IF(CG125=AS28,1,0)</f>
        <v>0</v>
      </c>
      <c r="CL124" s="24">
        <f>IF(CG125=AS31,1,0)</f>
        <v>0</v>
      </c>
      <c r="CM124" s="24">
        <f>IF(CG125=AS34,1,0)</f>
        <v>0</v>
      </c>
      <c r="CN124" s="3"/>
      <c r="CO124" s="3"/>
      <c r="CP124" s="3"/>
      <c r="CQ124" s="3"/>
      <c r="CR124" s="3"/>
      <c r="CS124" s="3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</row>
    <row r="125" spans="1:153" ht="6" customHeight="1">
      <c r="A125" s="190" t="s">
        <v>54</v>
      </c>
      <c r="B125" s="192" t="s">
        <v>51</v>
      </c>
      <c r="C125" s="193"/>
      <c r="D125" s="194"/>
      <c r="E125" s="231"/>
      <c r="F125" s="232"/>
      <c r="G125" s="241"/>
      <c r="H125" s="231"/>
      <c r="I125" s="232"/>
      <c r="J125" s="241"/>
      <c r="K125" s="231"/>
      <c r="L125" s="232"/>
      <c r="M125" s="241"/>
      <c r="N125" s="231"/>
      <c r="O125" s="232"/>
      <c r="P125" s="233"/>
      <c r="Q125" s="198">
        <f>IF(E2=7,G8,IF(E2=6,"",IF(E2=5,"",IF(E2=4,"",IF(E2=3,"","")))))</f>
      </c>
      <c r="R125" s="256"/>
      <c r="S125" s="256"/>
      <c r="T125" s="256"/>
      <c r="U125" s="256"/>
      <c r="V125" s="256"/>
      <c r="W125" s="256"/>
      <c r="X125" s="256"/>
      <c r="Y125" s="256"/>
      <c r="Z125" s="256"/>
      <c r="AA125" s="256"/>
      <c r="AB125" s="256"/>
      <c r="AC125" s="256"/>
      <c r="AD125" s="256"/>
      <c r="AE125" s="256"/>
      <c r="AF125" s="256"/>
      <c r="AG125" s="256"/>
      <c r="AH125" s="257"/>
      <c r="AI125" s="205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70"/>
      <c r="BI125" s="171"/>
      <c r="BJ125" s="171"/>
      <c r="BK125" s="171"/>
      <c r="BL125" s="171"/>
      <c r="BM125" s="171"/>
      <c r="BN125" s="171"/>
      <c r="BO125" s="171"/>
      <c r="BP125" s="171"/>
      <c r="BQ125" s="171"/>
      <c r="BR125" s="171"/>
      <c r="BS125" s="171"/>
      <c r="BT125" s="171"/>
      <c r="BU125" s="171"/>
      <c r="BV125" s="171"/>
      <c r="BW125" s="172"/>
      <c r="BX125" s="185"/>
      <c r="BY125" s="186"/>
      <c r="BZ125" s="186"/>
      <c r="CA125" s="186"/>
      <c r="CB125" s="187"/>
      <c r="CC125" s="188"/>
      <c r="CD125" s="189"/>
      <c r="CF125" s="3"/>
      <c r="CG125" s="25" t="str">
        <f>IF(CC123=""," ",IF(LEFT(CC123,1)="3",Q125,Q123))</f>
        <v> </v>
      </c>
      <c r="CH125" s="26"/>
      <c r="CI125" s="26"/>
      <c r="CJ125" s="26"/>
      <c r="CK125" s="27"/>
      <c r="CL125" s="27"/>
      <c r="CM125" s="27"/>
      <c r="CN125" s="3"/>
      <c r="CO125" s="3"/>
      <c r="CP125" s="3"/>
      <c r="CQ125" s="3"/>
      <c r="CR125" s="3"/>
      <c r="CS125" s="3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</row>
    <row r="126" spans="1:153" ht="6" customHeight="1">
      <c r="A126" s="191"/>
      <c r="B126" s="222"/>
      <c r="C126" s="223"/>
      <c r="D126" s="224"/>
      <c r="E126" s="234"/>
      <c r="F126" s="235"/>
      <c r="G126" s="242"/>
      <c r="H126" s="234"/>
      <c r="I126" s="235"/>
      <c r="J126" s="242"/>
      <c r="K126" s="249"/>
      <c r="L126" s="250"/>
      <c r="M126" s="251"/>
      <c r="N126" s="249"/>
      <c r="O126" s="250"/>
      <c r="P126" s="252"/>
      <c r="Q126" s="258"/>
      <c r="R126" s="259"/>
      <c r="S126" s="259"/>
      <c r="T126" s="259"/>
      <c r="U126" s="259"/>
      <c r="V126" s="259"/>
      <c r="W126" s="259"/>
      <c r="X126" s="259"/>
      <c r="Y126" s="259"/>
      <c r="Z126" s="259"/>
      <c r="AA126" s="259"/>
      <c r="AB126" s="259"/>
      <c r="AC126" s="259"/>
      <c r="AD126" s="259"/>
      <c r="AE126" s="259"/>
      <c r="AF126" s="259"/>
      <c r="AG126" s="259"/>
      <c r="AH126" s="260"/>
      <c r="AI126" s="261"/>
      <c r="AJ126" s="245"/>
      <c r="AK126" s="245"/>
      <c r="AL126" s="245"/>
      <c r="AM126" s="245"/>
      <c r="AN126" s="245"/>
      <c r="AO126" s="245"/>
      <c r="AP126" s="245"/>
      <c r="AQ126" s="245"/>
      <c r="AR126" s="245"/>
      <c r="AS126" s="245"/>
      <c r="AT126" s="245"/>
      <c r="AU126" s="245"/>
      <c r="AV126" s="245"/>
      <c r="AW126" s="245"/>
      <c r="AX126" s="245"/>
      <c r="AY126" s="245"/>
      <c r="AZ126" s="245"/>
      <c r="BA126" s="245"/>
      <c r="BB126" s="245"/>
      <c r="BC126" s="245"/>
      <c r="BD126" s="245"/>
      <c r="BE126" s="245"/>
      <c r="BF126" s="245"/>
      <c r="BG126" s="245"/>
      <c r="BH126" s="246"/>
      <c r="BI126" s="247"/>
      <c r="BJ126" s="247"/>
      <c r="BK126" s="247"/>
      <c r="BL126" s="247"/>
      <c r="BM126" s="247"/>
      <c r="BN126" s="247"/>
      <c r="BO126" s="247"/>
      <c r="BP126" s="247"/>
      <c r="BQ126" s="247"/>
      <c r="BR126" s="247"/>
      <c r="BS126" s="247"/>
      <c r="BT126" s="247"/>
      <c r="BU126" s="247"/>
      <c r="BV126" s="247"/>
      <c r="BW126" s="248"/>
      <c r="BX126" s="253"/>
      <c r="BY126" s="254"/>
      <c r="BZ126" s="254"/>
      <c r="CA126" s="254"/>
      <c r="CB126" s="255"/>
      <c r="CC126" s="188"/>
      <c r="CD126" s="189"/>
      <c r="CF126" s="3"/>
      <c r="CG126" s="27"/>
      <c r="CH126" s="27"/>
      <c r="CI126" s="27"/>
      <c r="CJ126" s="27"/>
      <c r="CK126" s="27"/>
      <c r="CL126" s="27"/>
      <c r="CM126" s="27"/>
      <c r="CN126" s="3"/>
      <c r="CO126" s="3"/>
      <c r="CP126" s="3"/>
      <c r="CQ126" s="3"/>
      <c r="CR126" s="3"/>
      <c r="CS126" s="3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</row>
    <row r="127" spans="5:153" ht="6.75" customHeight="1"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3"/>
      <c r="CG127" s="262">
        <f aca="true" t="shared" si="0" ref="CG127:CL127">CG43+CG47+CG51+CG55+CG59+CG63+CG67+CG71+CG75+CG79+CG83+CG87+CG91+CG95+CG99+CG103+CG107+CG111+CG115+CG119+CG123</f>
        <v>5</v>
      </c>
      <c r="CH127" s="262">
        <f t="shared" si="0"/>
        <v>2</v>
      </c>
      <c r="CI127" s="262">
        <f t="shared" si="0"/>
        <v>0</v>
      </c>
      <c r="CJ127" s="262">
        <f t="shared" si="0"/>
        <v>3</v>
      </c>
      <c r="CK127" s="262">
        <f>CK43+CK47+CK51+CK55+CK59+CK63+CK67+CK71+CK75+CK79+CK83+CK87+CK91+CK95+CK99+CK103+CK107+CK111+CK115+CK119+CK123</f>
        <v>3</v>
      </c>
      <c r="CL127" s="262">
        <f t="shared" si="0"/>
        <v>2</v>
      </c>
      <c r="CM127" s="262">
        <f>CM43+CM47+CM51+CM55+CM59+CM63+CM67+CM71+CM75+CM79+CM83+CM87+CM91+CM95+CM99+CM103+CM107+CM111+CM115+CM119+CM123</f>
        <v>0</v>
      </c>
      <c r="CN127" s="3"/>
      <c r="CO127" s="3"/>
      <c r="CP127" s="3"/>
      <c r="CQ127" s="3"/>
      <c r="CR127" s="3"/>
      <c r="CS127" s="3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</row>
    <row r="128" spans="5:153" ht="6.75" customHeight="1"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3"/>
      <c r="CG128" s="262"/>
      <c r="CH128" s="262"/>
      <c r="CI128" s="262"/>
      <c r="CJ128" s="262"/>
      <c r="CK128" s="262"/>
      <c r="CL128" s="262"/>
      <c r="CM128" s="262"/>
      <c r="CN128" s="3"/>
      <c r="CO128" s="3"/>
      <c r="CP128" s="3"/>
      <c r="CQ128" s="3"/>
      <c r="CR128" s="3"/>
      <c r="CS128" s="3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</row>
    <row r="129" spans="5:153" ht="12" customHeight="1">
      <c r="E129" s="30"/>
      <c r="F129" s="30"/>
      <c r="G129" s="30"/>
      <c r="H129" s="30"/>
      <c r="I129" s="30"/>
      <c r="J129" s="31" t="s">
        <v>96</v>
      </c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3"/>
      <c r="AJ129" s="30"/>
      <c r="AK129" s="263" t="s">
        <v>36</v>
      </c>
      <c r="AL129" s="264"/>
      <c r="AM129" s="265"/>
      <c r="AN129" s="263" t="s">
        <v>37</v>
      </c>
      <c r="AO129" s="264"/>
      <c r="AP129" s="265"/>
      <c r="AQ129" s="263" t="s">
        <v>38</v>
      </c>
      <c r="AR129" s="264"/>
      <c r="AS129" s="265"/>
      <c r="AT129" s="266" t="s">
        <v>81</v>
      </c>
      <c r="AU129" s="267"/>
      <c r="AV129" s="268"/>
      <c r="AW129" s="263" t="s">
        <v>39</v>
      </c>
      <c r="AX129" s="264"/>
      <c r="AY129" s="265"/>
      <c r="AZ129" s="269" t="s">
        <v>40</v>
      </c>
      <c r="BA129" s="270"/>
      <c r="BB129" s="270"/>
      <c r="BC129" s="270"/>
      <c r="BD129" s="270"/>
      <c r="BE129" s="270"/>
      <c r="BF129" s="270"/>
      <c r="BG129" s="270"/>
      <c r="BH129" s="270"/>
      <c r="BI129" s="270"/>
      <c r="BJ129" s="270"/>
      <c r="BK129" s="270"/>
      <c r="BL129" s="270"/>
      <c r="BM129" s="270"/>
      <c r="BN129" s="270"/>
      <c r="BO129" s="270"/>
      <c r="BP129" s="270"/>
      <c r="BQ129" s="270"/>
      <c r="BR129" s="270"/>
      <c r="BS129" s="270"/>
      <c r="BT129" s="270"/>
      <c r="BU129" s="270"/>
      <c r="BV129" s="270"/>
      <c r="BW129" s="270"/>
      <c r="BX129" s="270"/>
      <c r="BY129" s="270"/>
      <c r="BZ129" s="270"/>
      <c r="CA129" s="270"/>
      <c r="CB129" s="271"/>
      <c r="CC129" s="29"/>
      <c r="CD129" s="29"/>
      <c r="CE129" s="29"/>
      <c r="CF129" s="3"/>
      <c r="CG129" s="262">
        <f aca="true" t="shared" si="1" ref="CG129:CL129">CG44+CG48+CG52+CG56+CG60+CG64+CG68+CG72+CG76+CG80+CG84+CG88+CG92+CG96+CG100+CG104+CG108+CG112+CG116+CG120+CG124</f>
        <v>0</v>
      </c>
      <c r="CH129" s="262">
        <f t="shared" si="1"/>
        <v>3</v>
      </c>
      <c r="CI129" s="262">
        <f t="shared" si="1"/>
        <v>5</v>
      </c>
      <c r="CJ129" s="262">
        <f t="shared" si="1"/>
        <v>2</v>
      </c>
      <c r="CK129" s="262">
        <f>CK44+CK48+CK52+CK56+CK60+CK64+CK68+CK72+CK76+CK80+CK84+CK88+CK92+CK96+CK100+CK104+CK108+CK112+CK116+CK120+CK124</f>
        <v>2</v>
      </c>
      <c r="CL129" s="262">
        <f t="shared" si="1"/>
        <v>3</v>
      </c>
      <c r="CM129" s="262">
        <f>CM44+CM48+CM52+CM56+CM60+CM64+CM68+CM72+CM76+CM80+CM84+CM88+CM92+CM96+CM100+CM104+CM108+CM112+CM116+CM120+CM124</f>
        <v>0</v>
      </c>
      <c r="CN129" s="3"/>
      <c r="CO129" s="3"/>
      <c r="CP129" s="3"/>
      <c r="CQ129" s="3"/>
      <c r="CR129" s="3"/>
      <c r="CS129" s="3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</row>
    <row r="130" spans="5:153" ht="12" customHeight="1">
      <c r="E130" s="30"/>
      <c r="F130" s="30"/>
      <c r="G130" s="30"/>
      <c r="H130" s="30"/>
      <c r="I130" s="30"/>
      <c r="J130" s="272">
        <f aca="true" t="shared" si="2" ref="J130:J136">IF(AK130&lt;&gt;"",RANK(AW130,$AW$130:$AW$136),"")</f>
        <v>1</v>
      </c>
      <c r="K130" s="273"/>
      <c r="L130" s="273"/>
      <c r="M130" s="274"/>
      <c r="N130" s="34" t="str">
        <f>IF(G25&lt;&gt;"",G25&amp;"   ("&amp;Y25&amp;")","")</f>
        <v>Albert Feliu   (CTT Castellnou)</v>
      </c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6"/>
      <c r="AJ130" s="37"/>
      <c r="AK130" s="275">
        <f aca="true" t="shared" si="3" ref="AK130:AK136">IF(SUM(AN130:AS131)=0,"",SUM(AN130:AQ130))</f>
        <v>5</v>
      </c>
      <c r="AL130" s="276"/>
      <c r="AM130" s="277"/>
      <c r="AN130" s="275">
        <f>IF(CG127+CG129=0,"",CG127)</f>
        <v>5</v>
      </c>
      <c r="AO130" s="276"/>
      <c r="AP130" s="277"/>
      <c r="AQ130" s="275">
        <f>IF(CG127+CG129=0,"",CG129)</f>
        <v>0</v>
      </c>
      <c r="AR130" s="276"/>
      <c r="AS130" s="277"/>
      <c r="AT130" s="278"/>
      <c r="AU130" s="279"/>
      <c r="AV130" s="280"/>
      <c r="AW130" s="275">
        <f aca="true" t="shared" si="4" ref="AW130:AW136">IF(AK130&lt;&gt;"",AN130*2+AQ130-AT130,"")</f>
        <v>10</v>
      </c>
      <c r="AX130" s="276"/>
      <c r="AY130" s="277"/>
      <c r="AZ130" s="281"/>
      <c r="BA130" s="282"/>
      <c r="BB130" s="282"/>
      <c r="BC130" s="282"/>
      <c r="BD130" s="282"/>
      <c r="BE130" s="282"/>
      <c r="BF130" s="282"/>
      <c r="BG130" s="282"/>
      <c r="BH130" s="282"/>
      <c r="BI130" s="282"/>
      <c r="BJ130" s="282"/>
      <c r="BK130" s="282"/>
      <c r="BL130" s="282"/>
      <c r="BM130" s="282"/>
      <c r="BN130" s="282"/>
      <c r="BO130" s="282"/>
      <c r="BP130" s="282"/>
      <c r="BQ130" s="282"/>
      <c r="BR130" s="282"/>
      <c r="BS130" s="282"/>
      <c r="BT130" s="282"/>
      <c r="BU130" s="282"/>
      <c r="BV130" s="282"/>
      <c r="BW130" s="282"/>
      <c r="BX130" s="282"/>
      <c r="BY130" s="282"/>
      <c r="BZ130" s="282"/>
      <c r="CA130" s="282"/>
      <c r="CB130" s="283"/>
      <c r="CC130" s="29"/>
      <c r="CD130" s="29"/>
      <c r="CE130" s="29"/>
      <c r="CF130" s="3"/>
      <c r="CG130" s="262"/>
      <c r="CH130" s="262"/>
      <c r="CI130" s="262"/>
      <c r="CJ130" s="262"/>
      <c r="CK130" s="262"/>
      <c r="CL130" s="262"/>
      <c r="CM130" s="262"/>
      <c r="CN130" s="3"/>
      <c r="CO130" s="3"/>
      <c r="CP130" s="3"/>
      <c r="CQ130" s="3"/>
      <c r="CR130" s="3"/>
      <c r="CS130" s="3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</row>
    <row r="131" spans="5:153" ht="12" customHeight="1">
      <c r="E131" s="30"/>
      <c r="F131" s="30"/>
      <c r="G131" s="30"/>
      <c r="H131" s="30"/>
      <c r="I131" s="30"/>
      <c r="J131" s="272">
        <f t="shared" si="2"/>
        <v>4</v>
      </c>
      <c r="K131" s="273"/>
      <c r="L131" s="273"/>
      <c r="M131" s="274"/>
      <c r="N131" s="34" t="str">
        <f>IF(G28&lt;&gt;"",G28&amp;"   ("&amp;Y28&amp;")","")</f>
        <v>Guillem Arbiol   (CTT Lleida)</v>
      </c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6"/>
      <c r="AJ131" s="37"/>
      <c r="AK131" s="275">
        <f t="shared" si="3"/>
        <v>5</v>
      </c>
      <c r="AL131" s="276"/>
      <c r="AM131" s="277"/>
      <c r="AN131" s="275">
        <f>IF(CH127+CH129=0,"",CH127)</f>
        <v>2</v>
      </c>
      <c r="AO131" s="276"/>
      <c r="AP131" s="277"/>
      <c r="AQ131" s="275">
        <f>IF(CH127+CH129=0,"",CH129)</f>
        <v>3</v>
      </c>
      <c r="AR131" s="276"/>
      <c r="AS131" s="277"/>
      <c r="AT131" s="278"/>
      <c r="AU131" s="279"/>
      <c r="AV131" s="280"/>
      <c r="AW131" s="275">
        <f t="shared" si="4"/>
        <v>7</v>
      </c>
      <c r="AX131" s="276"/>
      <c r="AY131" s="277"/>
      <c r="AZ131" s="281"/>
      <c r="BA131" s="282"/>
      <c r="BB131" s="282"/>
      <c r="BC131" s="282"/>
      <c r="BD131" s="282"/>
      <c r="BE131" s="282"/>
      <c r="BF131" s="282"/>
      <c r="BG131" s="282"/>
      <c r="BH131" s="282"/>
      <c r="BI131" s="282"/>
      <c r="BJ131" s="282"/>
      <c r="BK131" s="282"/>
      <c r="BL131" s="282"/>
      <c r="BM131" s="282"/>
      <c r="BN131" s="282"/>
      <c r="BO131" s="282"/>
      <c r="BP131" s="282"/>
      <c r="BQ131" s="282"/>
      <c r="BR131" s="282"/>
      <c r="BS131" s="282"/>
      <c r="BT131" s="282"/>
      <c r="BU131" s="282"/>
      <c r="BV131" s="282"/>
      <c r="BW131" s="282"/>
      <c r="BX131" s="282"/>
      <c r="BY131" s="282"/>
      <c r="BZ131" s="282"/>
      <c r="CA131" s="282"/>
      <c r="CB131" s="283"/>
      <c r="CC131" s="29"/>
      <c r="CD131" s="29"/>
      <c r="CE131" s="29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</row>
    <row r="132" spans="5:153" ht="12" customHeight="1">
      <c r="E132" s="30"/>
      <c r="F132" s="30"/>
      <c r="G132" s="30"/>
      <c r="H132" s="30"/>
      <c r="I132" s="30"/>
      <c r="J132" s="272">
        <f t="shared" si="2"/>
        <v>6</v>
      </c>
      <c r="K132" s="273"/>
      <c r="L132" s="273"/>
      <c r="M132" s="274"/>
      <c r="N132" s="34" t="str">
        <f>IF(G31&lt;&gt;"",G31&amp;"   ("&amp;Y31&amp;")","")</f>
        <v>Aleix Farrero   (CTT Pont de Suert)</v>
      </c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6"/>
      <c r="AJ132" s="37"/>
      <c r="AK132" s="275">
        <f t="shared" si="3"/>
        <v>5</v>
      </c>
      <c r="AL132" s="276"/>
      <c r="AM132" s="277"/>
      <c r="AN132" s="275">
        <f>IF(CI127+CI129=0,"",CI127)</f>
        <v>0</v>
      </c>
      <c r="AO132" s="276"/>
      <c r="AP132" s="277"/>
      <c r="AQ132" s="275">
        <f>IF(CI127+CI129=0,"",CI129)</f>
        <v>5</v>
      </c>
      <c r="AR132" s="276"/>
      <c r="AS132" s="277"/>
      <c r="AT132" s="278"/>
      <c r="AU132" s="279"/>
      <c r="AV132" s="280"/>
      <c r="AW132" s="275">
        <f t="shared" si="4"/>
        <v>5</v>
      </c>
      <c r="AX132" s="276"/>
      <c r="AY132" s="277"/>
      <c r="AZ132" s="281"/>
      <c r="BA132" s="282"/>
      <c r="BB132" s="282"/>
      <c r="BC132" s="282"/>
      <c r="BD132" s="282"/>
      <c r="BE132" s="282"/>
      <c r="BF132" s="282"/>
      <c r="BG132" s="282"/>
      <c r="BH132" s="282"/>
      <c r="BI132" s="282"/>
      <c r="BJ132" s="282"/>
      <c r="BK132" s="282"/>
      <c r="BL132" s="282"/>
      <c r="BM132" s="282"/>
      <c r="BN132" s="282"/>
      <c r="BO132" s="282"/>
      <c r="BP132" s="282"/>
      <c r="BQ132" s="282"/>
      <c r="BR132" s="282"/>
      <c r="BS132" s="282"/>
      <c r="BT132" s="282"/>
      <c r="BU132" s="282"/>
      <c r="BV132" s="282"/>
      <c r="BW132" s="282"/>
      <c r="BX132" s="282"/>
      <c r="BY132" s="282"/>
      <c r="BZ132" s="282"/>
      <c r="CA132" s="282"/>
      <c r="CB132" s="283"/>
      <c r="CC132" s="29"/>
      <c r="CD132" s="29"/>
      <c r="CE132" s="29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</row>
    <row r="133" spans="5:153" ht="12" customHeight="1">
      <c r="E133" s="30"/>
      <c r="F133" s="30"/>
      <c r="G133" s="30"/>
      <c r="H133" s="30"/>
      <c r="I133" s="30"/>
      <c r="J133" s="272">
        <f t="shared" si="2"/>
        <v>2</v>
      </c>
      <c r="K133" s="273"/>
      <c r="L133" s="273"/>
      <c r="M133" s="274"/>
      <c r="N133" s="34" t="str">
        <f>IF(AS25&lt;&gt;"",AS25&amp;"   ("&amp;BK25&amp;")","")</f>
        <v>Arnau Francesch   (CTT Borges)</v>
      </c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6"/>
      <c r="AJ133" s="37"/>
      <c r="AK133" s="275">
        <f t="shared" si="3"/>
        <v>5</v>
      </c>
      <c r="AL133" s="276"/>
      <c r="AM133" s="277"/>
      <c r="AN133" s="275">
        <f>IF(CJ127+CJ129=0,"",CJ127)</f>
        <v>3</v>
      </c>
      <c r="AO133" s="276"/>
      <c r="AP133" s="277"/>
      <c r="AQ133" s="275">
        <f>IF(CJ127+CJ129=0,"",CJ129)</f>
        <v>2</v>
      </c>
      <c r="AR133" s="276"/>
      <c r="AS133" s="277"/>
      <c r="AT133" s="278"/>
      <c r="AU133" s="279"/>
      <c r="AV133" s="280"/>
      <c r="AW133" s="275">
        <f t="shared" si="4"/>
        <v>8</v>
      </c>
      <c r="AX133" s="276"/>
      <c r="AY133" s="277"/>
      <c r="AZ133" s="281"/>
      <c r="BA133" s="282"/>
      <c r="BB133" s="282"/>
      <c r="BC133" s="282"/>
      <c r="BD133" s="282"/>
      <c r="BE133" s="282"/>
      <c r="BF133" s="282"/>
      <c r="BG133" s="282"/>
      <c r="BH133" s="282"/>
      <c r="BI133" s="282"/>
      <c r="BJ133" s="282"/>
      <c r="BK133" s="282"/>
      <c r="BL133" s="282"/>
      <c r="BM133" s="282"/>
      <c r="BN133" s="282"/>
      <c r="BO133" s="282"/>
      <c r="BP133" s="282"/>
      <c r="BQ133" s="282"/>
      <c r="BR133" s="282"/>
      <c r="BS133" s="282"/>
      <c r="BT133" s="282"/>
      <c r="BU133" s="282"/>
      <c r="BV133" s="282"/>
      <c r="BW133" s="282"/>
      <c r="BX133" s="282"/>
      <c r="BY133" s="282"/>
      <c r="BZ133" s="282"/>
      <c r="CA133" s="282"/>
      <c r="CB133" s="283"/>
      <c r="CC133" s="29"/>
      <c r="CD133" s="29"/>
      <c r="CE133" s="29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</row>
    <row r="134" spans="5:153" ht="12" customHeight="1">
      <c r="E134" s="30"/>
      <c r="F134" s="30"/>
      <c r="G134" s="30"/>
      <c r="H134" s="30"/>
      <c r="I134" s="30"/>
      <c r="J134" s="272">
        <f t="shared" si="2"/>
        <v>2</v>
      </c>
      <c r="K134" s="273"/>
      <c r="L134" s="273"/>
      <c r="M134" s="274"/>
      <c r="N134" s="34" t="str">
        <f>IF(AS28&lt;&gt;"",AS28&amp;"   ("&amp;BK28&amp;")","")</f>
        <v>Roger Rubió   (CTT Portell)</v>
      </c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6"/>
      <c r="AJ134" s="37"/>
      <c r="AK134" s="275">
        <f>IF(SUM(AN134:AS135)=0,"",SUM(AN134:AQ134))</f>
        <v>5</v>
      </c>
      <c r="AL134" s="276"/>
      <c r="AM134" s="277"/>
      <c r="AN134" s="275">
        <f>IF(CK127+CK129=0,"",CK127)</f>
        <v>3</v>
      </c>
      <c r="AO134" s="276"/>
      <c r="AP134" s="277"/>
      <c r="AQ134" s="275">
        <f>IF(CK127+CK129=0,"",CK129)</f>
        <v>2</v>
      </c>
      <c r="AR134" s="276"/>
      <c r="AS134" s="277"/>
      <c r="AT134" s="278"/>
      <c r="AU134" s="279"/>
      <c r="AV134" s="280"/>
      <c r="AW134" s="275">
        <f>IF(AK134&lt;&gt;"",AN134*2+AQ134-AT134,"")</f>
        <v>8</v>
      </c>
      <c r="AX134" s="276"/>
      <c r="AY134" s="277"/>
      <c r="AZ134" s="281"/>
      <c r="BA134" s="282"/>
      <c r="BB134" s="282"/>
      <c r="BC134" s="282"/>
      <c r="BD134" s="282"/>
      <c r="BE134" s="282"/>
      <c r="BF134" s="282"/>
      <c r="BG134" s="282"/>
      <c r="BH134" s="282"/>
      <c r="BI134" s="282"/>
      <c r="BJ134" s="282"/>
      <c r="BK134" s="282"/>
      <c r="BL134" s="282"/>
      <c r="BM134" s="282"/>
      <c r="BN134" s="282"/>
      <c r="BO134" s="282"/>
      <c r="BP134" s="282"/>
      <c r="BQ134" s="282"/>
      <c r="BR134" s="282"/>
      <c r="BS134" s="282"/>
      <c r="BT134" s="282"/>
      <c r="BU134" s="282"/>
      <c r="BV134" s="282"/>
      <c r="BW134" s="282"/>
      <c r="BX134" s="282"/>
      <c r="BY134" s="282"/>
      <c r="BZ134" s="282"/>
      <c r="CA134" s="282"/>
      <c r="CB134" s="283"/>
      <c r="CC134" s="29"/>
      <c r="CD134" s="29"/>
      <c r="CE134" s="29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</row>
    <row r="135" spans="5:153" ht="12" customHeight="1">
      <c r="E135" s="30"/>
      <c r="F135" s="30"/>
      <c r="G135" s="30"/>
      <c r="H135" s="30"/>
      <c r="I135" s="30"/>
      <c r="J135" s="272">
        <f>IF(AK135&lt;&gt;"",RANK(AW135,$AW$130:$AW$136),"")</f>
        <v>5</v>
      </c>
      <c r="K135" s="273"/>
      <c r="L135" s="273"/>
      <c r="M135" s="274"/>
      <c r="N135" s="34" t="str">
        <f>IF(AS31&lt;&gt;"",AS31&amp;"   ("&amp;BK31&amp;")","")</f>
        <v>Antonio Rojo   (CTT Borges)</v>
      </c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6"/>
      <c r="AJ135" s="37"/>
      <c r="AK135" s="275">
        <f>IF(SUM(AN135:AS136)=0,"",SUM(AN135:AQ135))</f>
        <v>4</v>
      </c>
      <c r="AL135" s="276"/>
      <c r="AM135" s="277"/>
      <c r="AN135" s="275">
        <f>IF(CL127+CL129=0,"",CL127)</f>
        <v>2</v>
      </c>
      <c r="AO135" s="276"/>
      <c r="AP135" s="277"/>
      <c r="AQ135" s="275">
        <f>IF(CL127+CL129=0,"",CL127)</f>
        <v>2</v>
      </c>
      <c r="AR135" s="276"/>
      <c r="AS135" s="277"/>
      <c r="AT135" s="278"/>
      <c r="AU135" s="279"/>
      <c r="AV135" s="280"/>
      <c r="AW135" s="275">
        <f>IF(AK135&lt;&gt;"",AN135*2+AQ135-AT135,"")</f>
        <v>6</v>
      </c>
      <c r="AX135" s="276"/>
      <c r="AY135" s="277"/>
      <c r="AZ135" s="40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2"/>
      <c r="CC135" s="29"/>
      <c r="CD135" s="29"/>
      <c r="CE135" s="29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</row>
    <row r="136" spans="5:153" ht="12" customHeight="1">
      <c r="E136" s="30"/>
      <c r="F136" s="30"/>
      <c r="G136" s="30"/>
      <c r="H136" s="30"/>
      <c r="I136" s="30"/>
      <c r="J136" s="272">
        <f t="shared" si="2"/>
      </c>
      <c r="K136" s="273"/>
      <c r="L136" s="273"/>
      <c r="M136" s="274"/>
      <c r="N136" s="34">
        <f>IF(AS34&lt;&gt;"",AS34&amp;"   ("&amp;BK34&amp;")","")</f>
      </c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6"/>
      <c r="AJ136" s="37"/>
      <c r="AK136" s="275">
        <f t="shared" si="3"/>
      </c>
      <c r="AL136" s="276"/>
      <c r="AM136" s="277"/>
      <c r="AN136" s="275">
        <f>IF(CM127+CM129=0,"",CM127)</f>
      </c>
      <c r="AO136" s="276"/>
      <c r="AP136" s="277"/>
      <c r="AQ136" s="275">
        <f>IF(CM127+CM129=0,"",CM129)</f>
      </c>
      <c r="AR136" s="276"/>
      <c r="AS136" s="277"/>
      <c r="AT136" s="278"/>
      <c r="AU136" s="279"/>
      <c r="AV136" s="280"/>
      <c r="AW136" s="275">
        <f t="shared" si="4"/>
      </c>
      <c r="AX136" s="276"/>
      <c r="AY136" s="277"/>
      <c r="AZ136" s="284"/>
      <c r="BA136" s="285"/>
      <c r="BB136" s="285"/>
      <c r="BC136" s="285"/>
      <c r="BD136" s="285"/>
      <c r="BE136" s="285"/>
      <c r="BF136" s="285"/>
      <c r="BG136" s="285"/>
      <c r="BH136" s="285"/>
      <c r="BI136" s="285"/>
      <c r="BJ136" s="285"/>
      <c r="BK136" s="285"/>
      <c r="BL136" s="285"/>
      <c r="BM136" s="285"/>
      <c r="BN136" s="285"/>
      <c r="BO136" s="285"/>
      <c r="BP136" s="285"/>
      <c r="BQ136" s="285"/>
      <c r="BR136" s="285"/>
      <c r="BS136" s="285"/>
      <c r="BT136" s="285"/>
      <c r="BU136" s="285"/>
      <c r="BV136" s="285"/>
      <c r="BW136" s="285"/>
      <c r="BX136" s="285"/>
      <c r="BY136" s="285"/>
      <c r="BZ136" s="285"/>
      <c r="CA136" s="285"/>
      <c r="CB136" s="286"/>
      <c r="CC136" s="29"/>
      <c r="CD136" s="29"/>
      <c r="CE136" s="29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</row>
    <row r="137" spans="1:153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</row>
    <row r="138" spans="1:153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</row>
    <row r="139" spans="1:153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</row>
    <row r="140" spans="1:153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</row>
    <row r="141" spans="1:153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</row>
    <row r="142" spans="1:153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</row>
    <row r="143" spans="1:153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</row>
    <row r="144" spans="1:153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</row>
    <row r="145" spans="1:153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</row>
    <row r="146" spans="1:153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</row>
    <row r="147" spans="1:153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</row>
    <row r="148" spans="1:153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</row>
    <row r="149" spans="1:153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</row>
    <row r="150" spans="1:153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</row>
    <row r="151" spans="5:153" ht="12.75" customHeight="1">
      <c r="E151" s="30"/>
      <c r="F151" s="30"/>
      <c r="G151" s="30"/>
      <c r="H151" s="30"/>
      <c r="I151" s="30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38"/>
      <c r="AX151" s="30"/>
      <c r="AY151" s="30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</row>
    <row r="152" spans="6:153" ht="12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</row>
    <row r="153" spans="93:153" ht="12.75" customHeight="1"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</row>
    <row r="154" spans="93:153" ht="6.75" customHeight="1"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</row>
    <row r="155" spans="93:153" ht="6.75" customHeight="1"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</row>
    <row r="156" spans="93:153" ht="6.75" customHeight="1"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</row>
    <row r="157" spans="93:153" ht="6.75" customHeight="1"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</row>
    <row r="158" spans="93:153" ht="6.75" customHeight="1"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</row>
    <row r="159" spans="93:153" ht="6.75" customHeight="1"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</row>
    <row r="160" spans="93:153" ht="6.75" customHeight="1"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</row>
    <row r="161" spans="93:153" ht="6.75" customHeight="1"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</row>
    <row r="162" spans="93:153" ht="6.75" customHeight="1"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</row>
    <row r="163" spans="93:153" ht="6.75" customHeight="1"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</row>
    <row r="164" spans="93:153" ht="6.75" customHeight="1"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</row>
    <row r="165" spans="93:153" ht="6.75" customHeight="1"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</row>
    <row r="166" spans="93:153" ht="6.75" customHeight="1"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</row>
    <row r="167" spans="93:153" ht="6.75" customHeight="1"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</row>
    <row r="168" spans="93:153" ht="6.75" customHeight="1"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</row>
    <row r="169" spans="93:153" ht="6.75" customHeight="1"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</row>
    <row r="170" spans="93:153" ht="6.75" customHeight="1"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</row>
    <row r="171" spans="84:89" ht="6.75" customHeight="1">
      <c r="CF171" s="29"/>
      <c r="CG171" s="29"/>
      <c r="CH171" s="30"/>
      <c r="CI171" s="30"/>
      <c r="CJ171" s="5"/>
      <c r="CK171" s="5"/>
    </row>
    <row r="172" spans="84:89" ht="6.75" customHeight="1">
      <c r="CF172" s="29"/>
      <c r="CG172" s="29"/>
      <c r="CH172" s="30"/>
      <c r="CI172" s="30"/>
      <c r="CJ172" s="5"/>
      <c r="CK172" s="5"/>
    </row>
    <row r="173" spans="84:89" ht="6.75" customHeight="1">
      <c r="CF173" s="29"/>
      <c r="CG173" s="29"/>
      <c r="CH173" s="30"/>
      <c r="CI173" s="30"/>
      <c r="CJ173" s="5"/>
      <c r="CK173" s="5"/>
    </row>
    <row r="174" spans="84:89" ht="6.75" customHeight="1">
      <c r="CF174" s="29"/>
      <c r="CG174" s="29"/>
      <c r="CH174" s="30"/>
      <c r="CI174" s="30"/>
      <c r="CJ174" s="5"/>
      <c r="CK174" s="5"/>
    </row>
    <row r="175" spans="1:92" s="18" customFormat="1" ht="6.75" customHeight="1">
      <c r="A175" s="5"/>
      <c r="B175" s="5"/>
      <c r="C175" s="5"/>
      <c r="D175" s="5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29"/>
      <c r="CG175" s="29"/>
      <c r="CH175" s="30"/>
      <c r="CI175" s="30"/>
      <c r="CJ175" s="5"/>
      <c r="CK175" s="5"/>
      <c r="CL175" s="5"/>
      <c r="CM175" s="5"/>
      <c r="CN175" s="5"/>
    </row>
    <row r="176" spans="1:92" s="18" customFormat="1" ht="6.75" customHeight="1">
      <c r="A176" s="5"/>
      <c r="B176" s="5"/>
      <c r="C176" s="5"/>
      <c r="D176" s="5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5"/>
      <c r="CK176" s="5"/>
      <c r="CL176" s="5"/>
      <c r="CM176" s="5"/>
      <c r="CN176" s="5"/>
    </row>
    <row r="177" spans="1:92" s="18" customFormat="1" ht="6.75" customHeight="1">
      <c r="A177" s="5"/>
      <c r="B177" s="5"/>
      <c r="C177" s="5"/>
      <c r="D177" s="5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5"/>
      <c r="CK177" s="5"/>
      <c r="CL177" s="5"/>
      <c r="CM177" s="5"/>
      <c r="CN177" s="5"/>
    </row>
    <row r="178" spans="1:92" s="18" customFormat="1" ht="6.75" customHeight="1">
      <c r="A178" s="5"/>
      <c r="B178" s="5"/>
      <c r="C178" s="5"/>
      <c r="D178" s="5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5"/>
      <c r="CK178" s="5"/>
      <c r="CL178" s="5"/>
      <c r="CM178" s="5"/>
      <c r="CN178" s="5"/>
    </row>
    <row r="179" spans="1:92" s="18" customFormat="1" ht="6.75" customHeight="1">
      <c r="A179" s="5"/>
      <c r="B179" s="5"/>
      <c r="C179" s="5"/>
      <c r="D179" s="5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5"/>
      <c r="CK179" s="5"/>
      <c r="CL179" s="5"/>
      <c r="CM179" s="5"/>
      <c r="CN179" s="5"/>
    </row>
    <row r="180" spans="1:92" s="18" customFormat="1" ht="6.75" customHeight="1">
      <c r="A180" s="5"/>
      <c r="B180" s="5"/>
      <c r="C180" s="5"/>
      <c r="D180" s="5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5"/>
      <c r="CK180" s="5"/>
      <c r="CL180" s="5"/>
      <c r="CM180" s="5"/>
      <c r="CN180" s="5"/>
    </row>
    <row r="181" spans="1:92" s="18" customFormat="1" ht="6.75" customHeight="1">
      <c r="A181" s="5"/>
      <c r="B181" s="5"/>
      <c r="C181" s="5"/>
      <c r="D181" s="5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5"/>
      <c r="CK181" s="5"/>
      <c r="CL181" s="5"/>
      <c r="CM181" s="5"/>
      <c r="CN181" s="5"/>
    </row>
    <row r="182" spans="1:89" s="18" customFormat="1" ht="6.75" customHeight="1">
      <c r="A182" s="5"/>
      <c r="B182" s="5"/>
      <c r="C182" s="5"/>
      <c r="D182" s="5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30"/>
      <c r="CH182" s="30"/>
      <c r="CI182" s="30"/>
      <c r="CJ182" s="30"/>
      <c r="CK182" s="30"/>
    </row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spans="1:89" s="18" customFormat="1" ht="12.75" customHeight="1">
      <c r="A234" s="5"/>
      <c r="B234" s="5"/>
      <c r="C234" s="5"/>
      <c r="D234" s="5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30"/>
      <c r="CH234" s="30"/>
      <c r="CI234" s="30"/>
      <c r="CJ234" s="30"/>
      <c r="CK234" s="30"/>
    </row>
    <row r="235" spans="1:89" s="18" customFormat="1" ht="12.75" customHeight="1">
      <c r="A235" s="5"/>
      <c r="B235" s="5"/>
      <c r="C235" s="5"/>
      <c r="D235" s="5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30"/>
      <c r="CH235" s="30"/>
      <c r="CI235" s="30"/>
      <c r="CJ235" s="30"/>
      <c r="CK235" s="30"/>
    </row>
    <row r="236" spans="1:89" s="18" customFormat="1" ht="12.75" customHeight="1">
      <c r="A236" s="5"/>
      <c r="B236" s="5"/>
      <c r="C236" s="5"/>
      <c r="D236" s="5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30"/>
      <c r="CH236" s="30"/>
      <c r="CI236" s="30"/>
      <c r="CJ236" s="30"/>
      <c r="CK236" s="30"/>
    </row>
    <row r="237" spans="1:89" s="18" customFormat="1" ht="12.75" customHeight="1">
      <c r="A237" s="5"/>
      <c r="B237" s="5"/>
      <c r="C237" s="5"/>
      <c r="D237" s="5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30"/>
      <c r="CH237" s="30"/>
      <c r="CI237" s="30"/>
      <c r="CJ237" s="30"/>
      <c r="CK237" s="30"/>
    </row>
    <row r="238" spans="1:89" s="18" customFormat="1" ht="12.75" customHeight="1">
      <c r="A238" s="5"/>
      <c r="B238" s="5"/>
      <c r="C238" s="5"/>
      <c r="D238" s="5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30"/>
      <c r="CH238" s="30"/>
      <c r="CI238" s="30"/>
      <c r="CJ238" s="30"/>
      <c r="CK238" s="30"/>
    </row>
    <row r="239" spans="1:89" s="18" customFormat="1" ht="12.75" customHeight="1">
      <c r="A239" s="5"/>
      <c r="B239" s="5"/>
      <c r="C239" s="5"/>
      <c r="D239" s="5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30"/>
      <c r="CH239" s="30"/>
      <c r="CI239" s="30"/>
      <c r="CJ239" s="30"/>
      <c r="CK239" s="30"/>
    </row>
    <row r="240" spans="1:89" s="18" customFormat="1" ht="12.75" customHeight="1">
      <c r="A240" s="5"/>
      <c r="B240" s="5"/>
      <c r="C240" s="5"/>
      <c r="D240" s="5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30"/>
      <c r="CH240" s="30"/>
      <c r="CI240" s="30"/>
      <c r="CJ240" s="30"/>
      <c r="CK240" s="30"/>
    </row>
    <row r="241" spans="1:89" s="18" customFormat="1" ht="12.75" customHeight="1">
      <c r="A241" s="5"/>
      <c r="B241" s="5"/>
      <c r="C241" s="5"/>
      <c r="D241" s="5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30"/>
      <c r="CH241" s="30"/>
      <c r="CI241" s="30"/>
      <c r="CJ241" s="30"/>
      <c r="CK241" s="30"/>
    </row>
    <row r="242" spans="1:89" s="18" customFormat="1" ht="12.75" customHeight="1">
      <c r="A242" s="5"/>
      <c r="B242" s="5"/>
      <c r="C242" s="5"/>
      <c r="D242" s="5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30"/>
      <c r="CH242" s="30"/>
      <c r="CI242" s="30"/>
      <c r="CJ242" s="30"/>
      <c r="CK242" s="30"/>
    </row>
    <row r="243" spans="1:89" s="18" customFormat="1" ht="12.75" customHeight="1">
      <c r="A243" s="5"/>
      <c r="B243" s="5"/>
      <c r="C243" s="5"/>
      <c r="D243" s="5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30"/>
      <c r="CH243" s="30"/>
      <c r="CI243" s="30"/>
      <c r="CJ243" s="30"/>
      <c r="CK243" s="30"/>
    </row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</sheetData>
  <sheetProtection selectLockedCells="1"/>
  <mergeCells count="570">
    <mergeCell ref="AZ136:CB136"/>
    <mergeCell ref="J136:M136"/>
    <mergeCell ref="AK136:AM136"/>
    <mergeCell ref="AN136:AP136"/>
    <mergeCell ref="AQ136:AS136"/>
    <mergeCell ref="AT136:AV136"/>
    <mergeCell ref="AW136:AY136"/>
    <mergeCell ref="AZ134:CB134"/>
    <mergeCell ref="J135:M135"/>
    <mergeCell ref="AK135:AM135"/>
    <mergeCell ref="AN135:AP135"/>
    <mergeCell ref="AQ135:AS135"/>
    <mergeCell ref="AT135:AV135"/>
    <mergeCell ref="AW135:AY135"/>
    <mergeCell ref="J134:M134"/>
    <mergeCell ref="AK134:AM134"/>
    <mergeCell ref="AN134:AP134"/>
    <mergeCell ref="AQ134:AS134"/>
    <mergeCell ref="AT134:AV134"/>
    <mergeCell ref="AW134:AY134"/>
    <mergeCell ref="AZ132:CB132"/>
    <mergeCell ref="J133:M133"/>
    <mergeCell ref="AK133:AM133"/>
    <mergeCell ref="AN133:AP133"/>
    <mergeCell ref="AQ133:AS133"/>
    <mergeCell ref="AT133:AV133"/>
    <mergeCell ref="AW133:AY133"/>
    <mergeCell ref="AZ133:CB133"/>
    <mergeCell ref="J132:M132"/>
    <mergeCell ref="AK132:AM132"/>
    <mergeCell ref="AN132:AP132"/>
    <mergeCell ref="AQ132:AS132"/>
    <mergeCell ref="AT132:AV132"/>
    <mergeCell ref="AW132:AY132"/>
    <mergeCell ref="AZ130:CB130"/>
    <mergeCell ref="J131:M131"/>
    <mergeCell ref="AK131:AM131"/>
    <mergeCell ref="AN131:AP131"/>
    <mergeCell ref="AQ131:AS131"/>
    <mergeCell ref="AT131:AV131"/>
    <mergeCell ref="AW131:AY131"/>
    <mergeCell ref="AZ131:CB131"/>
    <mergeCell ref="CJ129:CJ130"/>
    <mergeCell ref="CK129:CK130"/>
    <mergeCell ref="CL129:CL130"/>
    <mergeCell ref="CM129:CM130"/>
    <mergeCell ref="J130:M130"/>
    <mergeCell ref="AK130:AM130"/>
    <mergeCell ref="AN130:AP130"/>
    <mergeCell ref="AQ130:AS130"/>
    <mergeCell ref="AT130:AV130"/>
    <mergeCell ref="AW130:AY130"/>
    <mergeCell ref="CM127:CM128"/>
    <mergeCell ref="AK129:AM129"/>
    <mergeCell ref="AN129:AP129"/>
    <mergeCell ref="AQ129:AS129"/>
    <mergeCell ref="AT129:AV129"/>
    <mergeCell ref="AW129:AY129"/>
    <mergeCell ref="AZ129:CB129"/>
    <mergeCell ref="CG129:CG130"/>
    <mergeCell ref="CH129:CH130"/>
    <mergeCell ref="CI129:CI130"/>
    <mergeCell ref="CG127:CG128"/>
    <mergeCell ref="CH127:CH128"/>
    <mergeCell ref="CI127:CI128"/>
    <mergeCell ref="CJ127:CJ128"/>
    <mergeCell ref="CK127:CK128"/>
    <mergeCell ref="CL127:CL128"/>
    <mergeCell ref="BX123:CB126"/>
    <mergeCell ref="CC123:CD126"/>
    <mergeCell ref="A125:A126"/>
    <mergeCell ref="B125:D126"/>
    <mergeCell ref="Q125:AH126"/>
    <mergeCell ref="Q123:AH124"/>
    <mergeCell ref="AI123:AM126"/>
    <mergeCell ref="AN123:AR126"/>
    <mergeCell ref="AS123:AW126"/>
    <mergeCell ref="BC123:BG126"/>
    <mergeCell ref="BX119:CB122"/>
    <mergeCell ref="CC119:CD122"/>
    <mergeCell ref="A121:A122"/>
    <mergeCell ref="B121:D122"/>
    <mergeCell ref="Q121:AH122"/>
    <mergeCell ref="B123:D124"/>
    <mergeCell ref="E123:G126"/>
    <mergeCell ref="H123:J126"/>
    <mergeCell ref="BH123:BW126"/>
    <mergeCell ref="K123:M126"/>
    <mergeCell ref="N123:P126"/>
    <mergeCell ref="AI119:AM122"/>
    <mergeCell ref="AN119:AR122"/>
    <mergeCell ref="AS119:AW122"/>
    <mergeCell ref="AX119:BB122"/>
    <mergeCell ref="AX123:BB126"/>
    <mergeCell ref="BC119:BG122"/>
    <mergeCell ref="BH119:BW122"/>
    <mergeCell ref="B119:D120"/>
    <mergeCell ref="E119:G122"/>
    <mergeCell ref="H119:J122"/>
    <mergeCell ref="K119:M122"/>
    <mergeCell ref="N119:P122"/>
    <mergeCell ref="Q119:AH120"/>
    <mergeCell ref="BX115:CB118"/>
    <mergeCell ref="CC115:CD118"/>
    <mergeCell ref="A117:A118"/>
    <mergeCell ref="B117:D118"/>
    <mergeCell ref="Q117:AH118"/>
    <mergeCell ref="Q115:AH116"/>
    <mergeCell ref="AI115:AM118"/>
    <mergeCell ref="AN115:AR118"/>
    <mergeCell ref="AS115:AW118"/>
    <mergeCell ref="BC115:BG118"/>
    <mergeCell ref="BX111:CB114"/>
    <mergeCell ref="CC111:CD114"/>
    <mergeCell ref="A113:A114"/>
    <mergeCell ref="B113:D114"/>
    <mergeCell ref="Q113:AH114"/>
    <mergeCell ref="B115:D116"/>
    <mergeCell ref="E115:G118"/>
    <mergeCell ref="H115:J118"/>
    <mergeCell ref="BH115:BW118"/>
    <mergeCell ref="K115:M118"/>
    <mergeCell ref="N115:P118"/>
    <mergeCell ref="AI111:AM114"/>
    <mergeCell ref="AN111:AR114"/>
    <mergeCell ref="AS111:AW114"/>
    <mergeCell ref="AX111:BB114"/>
    <mergeCell ref="AX115:BB118"/>
    <mergeCell ref="BC111:BG114"/>
    <mergeCell ref="BH111:BW114"/>
    <mergeCell ref="B111:D112"/>
    <mergeCell ref="E111:G114"/>
    <mergeCell ref="H111:J114"/>
    <mergeCell ref="K111:M114"/>
    <mergeCell ref="N111:P114"/>
    <mergeCell ref="Q111:AH112"/>
    <mergeCell ref="BX107:CB110"/>
    <mergeCell ref="CC107:CD110"/>
    <mergeCell ref="A109:A110"/>
    <mergeCell ref="B109:D110"/>
    <mergeCell ref="Q109:AH110"/>
    <mergeCell ref="Q107:AH108"/>
    <mergeCell ref="AI107:AM110"/>
    <mergeCell ref="AN107:AR110"/>
    <mergeCell ref="AS107:AW110"/>
    <mergeCell ref="BC107:BG110"/>
    <mergeCell ref="BX103:CB106"/>
    <mergeCell ref="CC103:CD106"/>
    <mergeCell ref="A105:A106"/>
    <mergeCell ref="B105:D106"/>
    <mergeCell ref="Q105:AH106"/>
    <mergeCell ref="B107:D108"/>
    <mergeCell ref="E107:G110"/>
    <mergeCell ref="H107:J110"/>
    <mergeCell ref="BH107:BW110"/>
    <mergeCell ref="K107:M110"/>
    <mergeCell ref="N107:P110"/>
    <mergeCell ref="AI103:AM106"/>
    <mergeCell ref="AN103:AR106"/>
    <mergeCell ref="AS103:AW106"/>
    <mergeCell ref="AX103:BB106"/>
    <mergeCell ref="AX107:BB110"/>
    <mergeCell ref="BC103:BG106"/>
    <mergeCell ref="BH103:BW106"/>
    <mergeCell ref="B103:D104"/>
    <mergeCell ref="E103:G106"/>
    <mergeCell ref="H103:J106"/>
    <mergeCell ref="K103:M106"/>
    <mergeCell ref="N103:P106"/>
    <mergeCell ref="Q103:AH104"/>
    <mergeCell ref="BX99:CB102"/>
    <mergeCell ref="CC99:CD102"/>
    <mergeCell ref="A101:A102"/>
    <mergeCell ref="B101:D102"/>
    <mergeCell ref="E101:G102"/>
    <mergeCell ref="Q101:AH102"/>
    <mergeCell ref="AI99:AM102"/>
    <mergeCell ref="AN99:AR102"/>
    <mergeCell ref="AS99:AW102"/>
    <mergeCell ref="AX99:BB102"/>
    <mergeCell ref="BC99:BG102"/>
    <mergeCell ref="BH99:BW102"/>
    <mergeCell ref="B99:D100"/>
    <mergeCell ref="E99:G100"/>
    <mergeCell ref="H99:J102"/>
    <mergeCell ref="K99:M102"/>
    <mergeCell ref="N99:P102"/>
    <mergeCell ref="Q99:AH100"/>
    <mergeCell ref="BX95:CB98"/>
    <mergeCell ref="CC95:CD98"/>
    <mergeCell ref="A97:A98"/>
    <mergeCell ref="B97:D98"/>
    <mergeCell ref="E97:G98"/>
    <mergeCell ref="Q97:AH98"/>
    <mergeCell ref="AI95:AM98"/>
    <mergeCell ref="AN95:AR98"/>
    <mergeCell ref="AS95:AW98"/>
    <mergeCell ref="AX95:BB98"/>
    <mergeCell ref="BC95:BG98"/>
    <mergeCell ref="BH95:BW98"/>
    <mergeCell ref="B95:D96"/>
    <mergeCell ref="E95:G96"/>
    <mergeCell ref="H95:J98"/>
    <mergeCell ref="K95:M98"/>
    <mergeCell ref="N95:P98"/>
    <mergeCell ref="Q95:AH96"/>
    <mergeCell ref="BX91:CB94"/>
    <mergeCell ref="CC91:CD94"/>
    <mergeCell ref="A93:A94"/>
    <mergeCell ref="B93:D94"/>
    <mergeCell ref="E93:G94"/>
    <mergeCell ref="Q93:AH94"/>
    <mergeCell ref="AI91:AM94"/>
    <mergeCell ref="AN91:AR94"/>
    <mergeCell ref="AS91:AW94"/>
    <mergeCell ref="AX91:BB94"/>
    <mergeCell ref="BC91:BG94"/>
    <mergeCell ref="BH91:BW94"/>
    <mergeCell ref="B91:D92"/>
    <mergeCell ref="E91:G92"/>
    <mergeCell ref="H91:J94"/>
    <mergeCell ref="K91:M94"/>
    <mergeCell ref="N91:P94"/>
    <mergeCell ref="Q91:AH92"/>
    <mergeCell ref="BX87:CB90"/>
    <mergeCell ref="CC87:CD90"/>
    <mergeCell ref="A89:A90"/>
    <mergeCell ref="B89:D90"/>
    <mergeCell ref="E89:G90"/>
    <mergeCell ref="Q89:AH90"/>
    <mergeCell ref="AI87:AM90"/>
    <mergeCell ref="AN87:AR90"/>
    <mergeCell ref="AS87:AW90"/>
    <mergeCell ref="AX87:BB90"/>
    <mergeCell ref="BC87:BG90"/>
    <mergeCell ref="BH87:BW90"/>
    <mergeCell ref="B87:D88"/>
    <mergeCell ref="E87:G88"/>
    <mergeCell ref="H87:J90"/>
    <mergeCell ref="K87:M90"/>
    <mergeCell ref="N87:P90"/>
    <mergeCell ref="Q87:AH88"/>
    <mergeCell ref="BX83:CB86"/>
    <mergeCell ref="CC83:CD86"/>
    <mergeCell ref="A85:A86"/>
    <mergeCell ref="B85:D86"/>
    <mergeCell ref="E85:G86"/>
    <mergeCell ref="Q85:AH86"/>
    <mergeCell ref="AI83:AM86"/>
    <mergeCell ref="AN83:AR86"/>
    <mergeCell ref="AS83:AW86"/>
    <mergeCell ref="AX83:BB86"/>
    <mergeCell ref="BC83:BG86"/>
    <mergeCell ref="BH83:BW86"/>
    <mergeCell ref="B83:D84"/>
    <mergeCell ref="E83:G84"/>
    <mergeCell ref="H83:J86"/>
    <mergeCell ref="K83:M86"/>
    <mergeCell ref="N83:P86"/>
    <mergeCell ref="Q83:AH84"/>
    <mergeCell ref="BX79:CB82"/>
    <mergeCell ref="CC79:CD82"/>
    <mergeCell ref="A81:A82"/>
    <mergeCell ref="B81:D82"/>
    <mergeCell ref="E81:G82"/>
    <mergeCell ref="H81:J82"/>
    <mergeCell ref="Q81:AH82"/>
    <mergeCell ref="AI79:AM82"/>
    <mergeCell ref="AN79:AR82"/>
    <mergeCell ref="AS79:AW82"/>
    <mergeCell ref="AX79:BB82"/>
    <mergeCell ref="BC79:BG82"/>
    <mergeCell ref="BH79:BW82"/>
    <mergeCell ref="B79:D80"/>
    <mergeCell ref="E79:G80"/>
    <mergeCell ref="H79:J80"/>
    <mergeCell ref="K79:M82"/>
    <mergeCell ref="N79:P82"/>
    <mergeCell ref="Q79:AH80"/>
    <mergeCell ref="BX75:CB78"/>
    <mergeCell ref="CC75:CD78"/>
    <mergeCell ref="A77:A78"/>
    <mergeCell ref="B77:D78"/>
    <mergeCell ref="E77:G78"/>
    <mergeCell ref="H77:J78"/>
    <mergeCell ref="Q77:AH78"/>
    <mergeCell ref="AI75:AM78"/>
    <mergeCell ref="AN75:AR78"/>
    <mergeCell ref="AS75:AW78"/>
    <mergeCell ref="AX75:BB78"/>
    <mergeCell ref="BC75:BG78"/>
    <mergeCell ref="BH75:BW78"/>
    <mergeCell ref="B75:D76"/>
    <mergeCell ref="E75:G76"/>
    <mergeCell ref="H75:J76"/>
    <mergeCell ref="K75:M78"/>
    <mergeCell ref="N75:P78"/>
    <mergeCell ref="Q75:AH76"/>
    <mergeCell ref="BX71:CB74"/>
    <mergeCell ref="CC71:CD74"/>
    <mergeCell ref="A73:A74"/>
    <mergeCell ref="B73:D74"/>
    <mergeCell ref="E73:G74"/>
    <mergeCell ref="H73:J74"/>
    <mergeCell ref="Q73:AH74"/>
    <mergeCell ref="AI71:AM74"/>
    <mergeCell ref="AN71:AR74"/>
    <mergeCell ref="AS71:AW74"/>
    <mergeCell ref="AX71:BB74"/>
    <mergeCell ref="BC71:BG74"/>
    <mergeCell ref="BH71:BW74"/>
    <mergeCell ref="B71:D72"/>
    <mergeCell ref="E71:G72"/>
    <mergeCell ref="H71:J72"/>
    <mergeCell ref="K71:M74"/>
    <mergeCell ref="N71:P74"/>
    <mergeCell ref="Q71:AH72"/>
    <mergeCell ref="BX67:CB70"/>
    <mergeCell ref="CC67:CD70"/>
    <mergeCell ref="A69:A70"/>
    <mergeCell ref="B69:D70"/>
    <mergeCell ref="E69:G70"/>
    <mergeCell ref="H69:J70"/>
    <mergeCell ref="Q69:AH70"/>
    <mergeCell ref="AI67:AM70"/>
    <mergeCell ref="AN67:AR70"/>
    <mergeCell ref="AS67:AW70"/>
    <mergeCell ref="AX67:BB70"/>
    <mergeCell ref="BC67:BG70"/>
    <mergeCell ref="BH67:BW70"/>
    <mergeCell ref="B67:D68"/>
    <mergeCell ref="E67:G68"/>
    <mergeCell ref="H67:J68"/>
    <mergeCell ref="K67:M70"/>
    <mergeCell ref="N67:P70"/>
    <mergeCell ref="Q67:AH68"/>
    <mergeCell ref="BX63:CB66"/>
    <mergeCell ref="CC63:CD66"/>
    <mergeCell ref="A65:A66"/>
    <mergeCell ref="B65:D66"/>
    <mergeCell ref="E65:G66"/>
    <mergeCell ref="H65:J66"/>
    <mergeCell ref="K65:M66"/>
    <mergeCell ref="Q65:AH66"/>
    <mergeCell ref="AI63:AM66"/>
    <mergeCell ref="AN63:AR66"/>
    <mergeCell ref="AS63:AW66"/>
    <mergeCell ref="AX63:BB66"/>
    <mergeCell ref="BC63:BG66"/>
    <mergeCell ref="BH63:BW66"/>
    <mergeCell ref="B63:D64"/>
    <mergeCell ref="E63:G64"/>
    <mergeCell ref="H63:J64"/>
    <mergeCell ref="K63:M64"/>
    <mergeCell ref="N63:P66"/>
    <mergeCell ref="Q63:AH64"/>
    <mergeCell ref="BX59:CB62"/>
    <mergeCell ref="CC59:CD62"/>
    <mergeCell ref="A61:A62"/>
    <mergeCell ref="B61:D62"/>
    <mergeCell ref="E61:G62"/>
    <mergeCell ref="H61:J62"/>
    <mergeCell ref="K61:M62"/>
    <mergeCell ref="Q61:AH62"/>
    <mergeCell ref="AI59:AM62"/>
    <mergeCell ref="AN59:AR62"/>
    <mergeCell ref="AS59:AW62"/>
    <mergeCell ref="AX59:BB62"/>
    <mergeCell ref="BC59:BG62"/>
    <mergeCell ref="BH59:BW62"/>
    <mergeCell ref="B59:D60"/>
    <mergeCell ref="E59:G60"/>
    <mergeCell ref="H59:J60"/>
    <mergeCell ref="K59:M60"/>
    <mergeCell ref="N59:P62"/>
    <mergeCell ref="Q59:AH60"/>
    <mergeCell ref="BX55:CB58"/>
    <mergeCell ref="CC55:CD58"/>
    <mergeCell ref="A57:A58"/>
    <mergeCell ref="B57:D58"/>
    <mergeCell ref="E57:G58"/>
    <mergeCell ref="H57:J58"/>
    <mergeCell ref="K57:M58"/>
    <mergeCell ref="Q57:AH58"/>
    <mergeCell ref="AI55:AM58"/>
    <mergeCell ref="AN55:AR58"/>
    <mergeCell ref="AS55:AW58"/>
    <mergeCell ref="AX55:BB58"/>
    <mergeCell ref="BC55:BG58"/>
    <mergeCell ref="BH55:BW58"/>
    <mergeCell ref="B55:D56"/>
    <mergeCell ref="E55:G56"/>
    <mergeCell ref="H55:J56"/>
    <mergeCell ref="K55:M56"/>
    <mergeCell ref="N55:P58"/>
    <mergeCell ref="Q55:AH56"/>
    <mergeCell ref="BX51:CB54"/>
    <mergeCell ref="CC51:CD54"/>
    <mergeCell ref="A53:A54"/>
    <mergeCell ref="B53:D54"/>
    <mergeCell ref="E53:G54"/>
    <mergeCell ref="H53:J54"/>
    <mergeCell ref="K53:M54"/>
    <mergeCell ref="N53:P54"/>
    <mergeCell ref="Q53:AH54"/>
    <mergeCell ref="AI51:AM54"/>
    <mergeCell ref="AN51:AR54"/>
    <mergeCell ref="AS51:AW54"/>
    <mergeCell ref="AX51:BB54"/>
    <mergeCell ref="BC51:BG54"/>
    <mergeCell ref="BH51:BW54"/>
    <mergeCell ref="B51:D52"/>
    <mergeCell ref="E51:G52"/>
    <mergeCell ref="H51:J52"/>
    <mergeCell ref="K51:M52"/>
    <mergeCell ref="N51:P52"/>
    <mergeCell ref="Q51:AH52"/>
    <mergeCell ref="BX47:CB50"/>
    <mergeCell ref="CC47:CD50"/>
    <mergeCell ref="A49:A50"/>
    <mergeCell ref="B49:D50"/>
    <mergeCell ref="E49:G50"/>
    <mergeCell ref="H49:J50"/>
    <mergeCell ref="K49:M50"/>
    <mergeCell ref="N49:P50"/>
    <mergeCell ref="Q49:AH50"/>
    <mergeCell ref="AI47:AM50"/>
    <mergeCell ref="AN47:AR50"/>
    <mergeCell ref="AS47:AW50"/>
    <mergeCell ref="AX47:BB50"/>
    <mergeCell ref="BC47:BG50"/>
    <mergeCell ref="BH47:BW50"/>
    <mergeCell ref="B47:D48"/>
    <mergeCell ref="E47:G48"/>
    <mergeCell ref="H47:J48"/>
    <mergeCell ref="K47:M48"/>
    <mergeCell ref="N47:P48"/>
    <mergeCell ref="Q47:AH48"/>
    <mergeCell ref="BX43:CB46"/>
    <mergeCell ref="CC43:CD46"/>
    <mergeCell ref="A45:A46"/>
    <mergeCell ref="B45:D46"/>
    <mergeCell ref="E45:G46"/>
    <mergeCell ref="H45:J46"/>
    <mergeCell ref="K45:M46"/>
    <mergeCell ref="N45:P46"/>
    <mergeCell ref="Q45:AH46"/>
    <mergeCell ref="AI43:AM46"/>
    <mergeCell ref="AN43:AR46"/>
    <mergeCell ref="AS43:AW46"/>
    <mergeCell ref="AX43:BB46"/>
    <mergeCell ref="BC43:BG46"/>
    <mergeCell ref="BH43:BW46"/>
    <mergeCell ref="B43:D44"/>
    <mergeCell ref="E43:G44"/>
    <mergeCell ref="H43:J44"/>
    <mergeCell ref="K43:M44"/>
    <mergeCell ref="N43:P44"/>
    <mergeCell ref="Q43:AH44"/>
    <mergeCell ref="CC40:CE41"/>
    <mergeCell ref="B41:D41"/>
    <mergeCell ref="E41:G41"/>
    <mergeCell ref="H41:J41"/>
    <mergeCell ref="K41:M41"/>
    <mergeCell ref="N41:P41"/>
    <mergeCell ref="Q40:AH41"/>
    <mergeCell ref="AI40:AM41"/>
    <mergeCell ref="AN40:AR41"/>
    <mergeCell ref="AS40:AW41"/>
    <mergeCell ref="AX40:BB41"/>
    <mergeCell ref="BC40:BG41"/>
    <mergeCell ref="AN38:AR39"/>
    <mergeCell ref="AS38:AW39"/>
    <mergeCell ref="AX38:BB39"/>
    <mergeCell ref="BC38:BG39"/>
    <mergeCell ref="BH38:BW41"/>
    <mergeCell ref="BX38:CB41"/>
    <mergeCell ref="AQ34:AR36"/>
    <mergeCell ref="AS34:BJ36"/>
    <mergeCell ref="BK34:CB36"/>
    <mergeCell ref="B38:D40"/>
    <mergeCell ref="E38:G40"/>
    <mergeCell ref="H38:J40"/>
    <mergeCell ref="K38:M40"/>
    <mergeCell ref="N38:P40"/>
    <mergeCell ref="Q38:AH39"/>
    <mergeCell ref="AI38:AM39"/>
    <mergeCell ref="E31:F33"/>
    <mergeCell ref="G31:X33"/>
    <mergeCell ref="Y31:AP33"/>
    <mergeCell ref="AQ31:AR33"/>
    <mergeCell ref="AS31:BJ33"/>
    <mergeCell ref="BK31:CB33"/>
    <mergeCell ref="E28:F30"/>
    <mergeCell ref="G28:X30"/>
    <mergeCell ref="Y28:AP30"/>
    <mergeCell ref="AQ28:AR30"/>
    <mergeCell ref="AS28:BJ30"/>
    <mergeCell ref="BK28:CB30"/>
    <mergeCell ref="E25:F27"/>
    <mergeCell ref="G25:X27"/>
    <mergeCell ref="Y25:AP27"/>
    <mergeCell ref="AQ25:AR27"/>
    <mergeCell ref="AS25:BJ27"/>
    <mergeCell ref="BK25:CB27"/>
    <mergeCell ref="BW17:CB19"/>
    <mergeCell ref="E18:L19"/>
    <mergeCell ref="L20:AI22"/>
    <mergeCell ref="AS20:BP22"/>
    <mergeCell ref="BV20:CB22"/>
    <mergeCell ref="E21:K22"/>
    <mergeCell ref="AK21:AR22"/>
    <mergeCell ref="BQ21:BU22"/>
    <mergeCell ref="M17:AW19"/>
    <mergeCell ref="AX17:BB19"/>
    <mergeCell ref="BC17:BG19"/>
    <mergeCell ref="BH17:BL19"/>
    <mergeCell ref="BM17:BQ19"/>
    <mergeCell ref="BR17:BV19"/>
    <mergeCell ref="E9:F9"/>
    <mergeCell ref="G9:X9"/>
    <mergeCell ref="Y9:AP9"/>
    <mergeCell ref="G11:CE11"/>
    <mergeCell ref="W14:AT16"/>
    <mergeCell ref="AY14:BO16"/>
    <mergeCell ref="BU14:CB16"/>
    <mergeCell ref="E15:V16"/>
    <mergeCell ref="AU15:AX16"/>
    <mergeCell ref="BQ15:BS16"/>
    <mergeCell ref="E7:F7"/>
    <mergeCell ref="G7:X7"/>
    <mergeCell ref="Y7:AP7"/>
    <mergeCell ref="AQ7:AZ7"/>
    <mergeCell ref="BB7:CF7"/>
    <mergeCell ref="E8:F8"/>
    <mergeCell ref="G8:X8"/>
    <mergeCell ref="Y8:AP8"/>
    <mergeCell ref="AQ8:AZ8"/>
    <mergeCell ref="BB8:BM8"/>
    <mergeCell ref="BM5:BQ5"/>
    <mergeCell ref="BR5:BW5"/>
    <mergeCell ref="BB5:BF5"/>
    <mergeCell ref="BG5:BL5"/>
    <mergeCell ref="BX5:CB5"/>
    <mergeCell ref="E6:F6"/>
    <mergeCell ref="G6:X6"/>
    <mergeCell ref="Y6:AP6"/>
    <mergeCell ref="AQ6:AZ6"/>
    <mergeCell ref="BB6:CF6"/>
    <mergeCell ref="E5:F5"/>
    <mergeCell ref="G5:X5"/>
    <mergeCell ref="Y5:AP5"/>
    <mergeCell ref="AQ5:AZ5"/>
    <mergeCell ref="BQ3:BZ3"/>
    <mergeCell ref="CA3:CF3"/>
    <mergeCell ref="E4:F4"/>
    <mergeCell ref="G4:X4"/>
    <mergeCell ref="Y4:AP4"/>
    <mergeCell ref="AQ4:AZ4"/>
    <mergeCell ref="BB4:CF4"/>
    <mergeCell ref="E2:F2"/>
    <mergeCell ref="G2:X2"/>
    <mergeCell ref="Y2:AP2"/>
    <mergeCell ref="AQ2:AZ2"/>
    <mergeCell ref="BB2:CF2"/>
    <mergeCell ref="E3:F3"/>
    <mergeCell ref="G3:X3"/>
    <mergeCell ref="Y3:AP3"/>
    <mergeCell ref="AQ3:AZ3"/>
    <mergeCell ref="BB3:BP3"/>
  </mergeCells>
  <printOptions horizontalCentered="1" verticalCentered="1"/>
  <pageMargins left="0.1968503937007874" right="0.1968503937007874" top="0.1968503937007874" bottom="0.1968503937007874" header="0.11811023622047245" footer="0"/>
  <pageSetup horizontalDpi="360" verticalDpi="36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34.140625" style="0" customWidth="1"/>
    <col min="2" max="2" width="34.00390625" style="0" customWidth="1"/>
    <col min="3" max="3" width="33.00390625" style="0" customWidth="1"/>
  </cols>
  <sheetData>
    <row r="1" ht="13.5" thickBot="1">
      <c r="A1" s="44" t="s">
        <v>297</v>
      </c>
    </row>
    <row r="2" spans="1:2" ht="15.75" thickBot="1">
      <c r="A2" s="67" t="s">
        <v>137</v>
      </c>
      <c r="B2" s="65" t="s">
        <v>308</v>
      </c>
    </row>
    <row r="3" spans="1:3" ht="13.5" thickBot="1">
      <c r="A3" s="46" t="s">
        <v>298</v>
      </c>
      <c r="B3" s="45" t="s">
        <v>138</v>
      </c>
      <c r="C3" s="47"/>
    </row>
    <row r="4" spans="1:3" ht="15.75" thickBot="1">
      <c r="A4" s="54"/>
      <c r="B4" s="49"/>
      <c r="C4" s="65" t="s">
        <v>314</v>
      </c>
    </row>
    <row r="5" spans="1:3" ht="13.5" thickBot="1">
      <c r="A5" s="44" t="s">
        <v>299</v>
      </c>
      <c r="B5" s="49"/>
      <c r="C5" s="45" t="s">
        <v>139</v>
      </c>
    </row>
    <row r="6" spans="1:3" ht="15.75" thickBot="1">
      <c r="A6" s="67" t="s">
        <v>140</v>
      </c>
      <c r="B6" s="64" t="s">
        <v>309</v>
      </c>
      <c r="C6" s="49"/>
    </row>
    <row r="7" spans="1:3" ht="13.5" thickBot="1">
      <c r="A7" s="46" t="s">
        <v>300</v>
      </c>
      <c r="B7" s="47"/>
      <c r="C7" s="49"/>
    </row>
    <row r="8" spans="1:4" ht="15.75" thickBot="1">
      <c r="A8" s="63"/>
      <c r="B8" s="47"/>
      <c r="C8" s="49"/>
      <c r="D8" s="65" t="s">
        <v>316</v>
      </c>
    </row>
    <row r="9" spans="1:4" ht="13.5" thickBot="1">
      <c r="A9" s="44" t="s">
        <v>303</v>
      </c>
      <c r="B9" s="47"/>
      <c r="C9" s="49"/>
      <c r="D9" t="s">
        <v>120</v>
      </c>
    </row>
    <row r="10" spans="1:3" ht="15.75" thickBot="1">
      <c r="A10" s="67" t="s">
        <v>141</v>
      </c>
      <c r="B10" s="65" t="s">
        <v>311</v>
      </c>
      <c r="C10" s="49"/>
    </row>
    <row r="11" spans="1:3" ht="13.5" thickBot="1">
      <c r="A11" s="46" t="s">
        <v>304</v>
      </c>
      <c r="B11" s="45" t="s">
        <v>142</v>
      </c>
      <c r="C11" s="49"/>
    </row>
    <row r="12" spans="1:3" ht="13.5" thickBot="1">
      <c r="A12" s="54"/>
      <c r="B12" s="51"/>
      <c r="C12" s="66" t="s">
        <v>315</v>
      </c>
    </row>
    <row r="13" spans="1:2" ht="13.5" thickBot="1">
      <c r="A13" s="44" t="s">
        <v>301</v>
      </c>
      <c r="B13" s="51"/>
    </row>
    <row r="14" spans="1:2" ht="13.5" thickBot="1">
      <c r="A14" s="67" t="s">
        <v>143</v>
      </c>
      <c r="B14" s="46" t="s">
        <v>312</v>
      </c>
    </row>
    <row r="15" ht="13.5" thickBot="1">
      <c r="A15" s="46" t="s">
        <v>302</v>
      </c>
    </row>
    <row r="17" spans="1:2" ht="15.75" thickBot="1">
      <c r="A17" s="48"/>
      <c r="B17" s="64" t="s">
        <v>317</v>
      </c>
    </row>
    <row r="18" spans="1:3" ht="13.5" thickBot="1">
      <c r="A18" s="48"/>
      <c r="B18" s="45" t="s">
        <v>144</v>
      </c>
      <c r="C18" s="44" t="s">
        <v>318</v>
      </c>
    </row>
    <row r="19" spans="1:2" ht="15.75" thickBot="1">
      <c r="A19" s="48"/>
      <c r="B19" s="68" t="s">
        <v>319</v>
      </c>
    </row>
    <row r="20" ht="12.75">
      <c r="A20" s="4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Federació Catalana de Tennis de Taula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as</cp:lastModifiedBy>
  <cp:lastPrinted>2014-12-17T22:24:51Z</cp:lastPrinted>
  <dcterms:created xsi:type="dcterms:W3CDTF">2003-08-09T15:51:37Z</dcterms:created>
  <dcterms:modified xsi:type="dcterms:W3CDTF">2014-12-21T15:08:06Z</dcterms:modified>
  <cp:category/>
  <cp:version/>
  <cp:contentType/>
  <cp:contentStatus/>
</cp:coreProperties>
</file>