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95" windowHeight="6660" tabRatio="915" activeTab="1"/>
  </bookViews>
  <sheets>
    <sheet name="Rànquing" sheetId="1" r:id="rId1"/>
    <sheet name="veterans  22" sheetId="2" r:id="rId2"/>
  </sheets>
  <externalReferences>
    <externalReference r:id="rId5"/>
    <externalReference r:id="rId6"/>
    <externalReference r:id="rId7"/>
    <externalReference r:id="rId8"/>
  </externalReferences>
  <definedNames>
    <definedName name="a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Borrar" localSheetId="1">#REF!,#REF!,#REF!,#REF!</definedName>
    <definedName name="Borrar">#REF!,#REF!,#REF!,#REF!</definedName>
    <definedName name="fem" localSheetId="1">'[3]Fase Final Inf.'!$E$11,'[3]Fase Final Inf.'!$E$19,'[3]Fase Final Inf.'!$I$15,'[3]Fase Final Inf.'!$I$31,'[3]Fase Final Inf.'!$E$27,'[3]Fase Final Inf.'!$E$35,'[3]Fase Final Inf.'!$M$23,'[3]Fase Final Inf.'!$E$43,'[3]Fase Final Inf.'!$E$51,'[3]Fase Final Inf.'!$I$47,'[3]Fase Final Inf.'!$M$55,'[3]Fase Final Inf.'!$I$63,'[3]Fase Final Inf.'!$E$59,'[3]Fase Final Inf.'!$E$67</definedName>
    <definedName name="fem">'[1]Hoja1'!$E$11,'[1]Hoja1'!$E$19,'[1]Hoja1'!$I$15,'[1]Hoja1'!$I$31,'[1]Hoja1'!$E$27,'[1]Hoja1'!$E$35,'[1]Hoja1'!$M$23,'[1]Hoja1'!$E$43,'[1]Hoja1'!$E$51,'[1]Hoja1'!$I$47,'[1]Hoja1'!$M$55,'[1]Hoja1'!$I$63,'[1]Hoja1'!$E$59,'[1]Hoja1'!$E$67</definedName>
    <definedName name="impri" localSheetId="1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mpri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." localSheetId="1">'[4]Fase Final Inf.'!$E$11,'[4]Fase Final Inf.'!$E$19,'[4]Fase Final Inf.'!$I$15,'[4]Fase Final Inf.'!$I$31,'[4]Fase Final Inf.'!$E$27,'[4]Fase Final Inf.'!$E$35,'[4]Fase Final Inf.'!$M$23,'[4]Fase Final Inf.'!$E$43,'[4]Fase Final Inf.'!$E$51,'[4]Fase Final Inf.'!$I$47,'[4]Fase Final Inf.'!$M$55,'[4]Fase Final Inf.'!$I$63,'[4]Fase Final Inf.'!$E$59,'[4]Fase Final Inf.'!$E$67</definedName>
    <definedName name="inf.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antil" localSheetId="1">'[4]Fase Final Inf.'!$E$11,'[4]Fase Final Inf.'!$E$19,'[4]Fase Final Inf.'!$I$15,'[4]Fase Final Inf.'!$I$31,'[4]Fase Final Inf.'!$E$27,'[4]Fase Final Inf.'!$E$35,'[4]Fase Final Inf.'!$M$23,'[4]Fase Final Inf.'!$E$43,'[4]Fase Final Inf.'!$E$51,'[4]Fase Final Inf.'!$I$47,'[4]Fase Final Inf.'!$M$55,'[4]Fase Final Inf.'!$I$63,'[4]Fase Final Inf.'!$E$59,'[4]Fase Final Inf.'!$E$67</definedName>
    <definedName name="infantil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f">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Nemo</author>
  </authors>
  <commentList>
    <comment ref="G9" authorId="0">
      <text>
        <r>
          <rPr>
            <b/>
            <sz val="8"/>
            <rFont val="Tahoma"/>
            <family val="2"/>
          </rPr>
          <t>Columna A Absolut
Columna B Femení
Columna C Infantil
Columna D Veterà</t>
        </r>
      </text>
    </comment>
  </commentList>
</comments>
</file>

<file path=xl/sharedStrings.xml><?xml version="1.0" encoding="utf-8"?>
<sst xmlns="http://schemas.openxmlformats.org/spreadsheetml/2006/main" count="190" uniqueCount="83">
  <si>
    <t>Data:</t>
  </si>
  <si>
    <t>DIA</t>
  </si>
  <si>
    <t>HORA</t>
  </si>
  <si>
    <t>ÀRBITRE</t>
  </si>
  <si>
    <t>TAULA</t>
  </si>
  <si>
    <t>PARTIT</t>
  </si>
  <si>
    <t>Nº</t>
  </si>
  <si>
    <t>GRUP 1</t>
  </si>
  <si>
    <t>PT</t>
  </si>
  <si>
    <t>CLS</t>
  </si>
  <si>
    <t>2 - 3</t>
  </si>
  <si>
    <t>1</t>
  </si>
  <si>
    <t>2</t>
  </si>
  <si>
    <t>1 - 3</t>
  </si>
  <si>
    <t>4</t>
  </si>
  <si>
    <t>1 - 2</t>
  </si>
  <si>
    <t>GRUP 2</t>
  </si>
  <si>
    <t>T6</t>
  </si>
  <si>
    <t>PROVA INDIVIDUAL</t>
  </si>
  <si>
    <t>GRUP 3</t>
  </si>
  <si>
    <t>GRUP 4</t>
  </si>
  <si>
    <t>1/4 FINAL</t>
  </si>
  <si>
    <t>1/2 FINAL</t>
  </si>
  <si>
    <t>FINAL</t>
  </si>
  <si>
    <t>T5</t>
  </si>
  <si>
    <t>T4</t>
  </si>
  <si>
    <t>GRUP 5</t>
  </si>
  <si>
    <t>GRUP 6</t>
  </si>
  <si>
    <t>Manel Martinez</t>
  </si>
  <si>
    <t>Francesc Solans</t>
  </si>
  <si>
    <t>Lluís Torné</t>
  </si>
  <si>
    <t>Agustí Sanz</t>
  </si>
  <si>
    <t>Pere Porta</t>
  </si>
  <si>
    <t>Joan Palau</t>
  </si>
  <si>
    <t>Josep Garcia</t>
  </si>
  <si>
    <t>Josep M. Vallés</t>
  </si>
  <si>
    <t>Jordi Calvet</t>
  </si>
  <si>
    <t>Dimitri Bus</t>
  </si>
  <si>
    <t>Montse Polo</t>
  </si>
  <si>
    <t>Joan Areny</t>
  </si>
  <si>
    <t>Joan González</t>
  </si>
  <si>
    <t>Andrés Rollan</t>
  </si>
  <si>
    <t>Josep Monforte</t>
  </si>
  <si>
    <t>Josep Perelló</t>
  </si>
  <si>
    <t>Carles Margalida</t>
  </si>
  <si>
    <t>Miquel Salat</t>
  </si>
  <si>
    <t>Alex Carrera</t>
  </si>
  <si>
    <t>Salvador Berenguer</t>
  </si>
  <si>
    <t>Ricardo Boncompte</t>
  </si>
  <si>
    <t>Joan Ramon Macià</t>
  </si>
  <si>
    <t>OPEN   CENTRE  DE TECNIFICACIÓ</t>
  </si>
  <si>
    <t>1a FASE INDIVIDUALS VETERANS</t>
  </si>
  <si>
    <t>1r.TORNEIG DE LA RTL</t>
  </si>
  <si>
    <t>VETERANS</t>
  </si>
  <si>
    <t>Manel Martínez</t>
  </si>
  <si>
    <t>7 i 8</t>
  </si>
  <si>
    <t>1r torneig de la RTL</t>
  </si>
  <si>
    <t>OPEN   CENTRE  DE TECNIFICACIÓ  26/10/2014</t>
  </si>
  <si>
    <t>FASE FINAL INDIVIDUALS  VETERANS</t>
  </si>
  <si>
    <t>1/8 FINAL</t>
  </si>
  <si>
    <t>T1</t>
  </si>
  <si>
    <t>T2</t>
  </si>
  <si>
    <t>T3</t>
  </si>
  <si>
    <t>1r OPEN CENTRE DE TECNIFICACIÓ</t>
  </si>
  <si>
    <t>I TORNEIG DEL CIRCUIT DE LA  R. T. A LLEIDA DE LA F C T T</t>
  </si>
  <si>
    <t>1r.grup 1</t>
  </si>
  <si>
    <t>2n grup 7</t>
  </si>
  <si>
    <t>2n grup 6</t>
  </si>
  <si>
    <t>1r grup 5</t>
  </si>
  <si>
    <t>2n grup 3</t>
  </si>
  <si>
    <t>2n grup 2</t>
  </si>
  <si>
    <t>1r grup 4</t>
  </si>
  <si>
    <t>1r grup 3</t>
  </si>
  <si>
    <t>2n grup 1</t>
  </si>
  <si>
    <t>2n grup 4</t>
  </si>
  <si>
    <t>1r grup 6</t>
  </si>
  <si>
    <t>1r grup7</t>
  </si>
  <si>
    <t>2n grup 5</t>
  </si>
  <si>
    <t>1r grup 2</t>
  </si>
  <si>
    <t>7i 8</t>
  </si>
  <si>
    <t>1 - 3 /  2-4</t>
  </si>
  <si>
    <t>1-4 / 2-3</t>
  </si>
  <si>
    <t>1 - 2 / 3-4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</si>
</sst>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_P_t_a;\-#,##0\ _P_t_a"/>
    <numFmt numFmtId="183" formatCode="#,##0\ _P_t_a;[Red]\-#,##0\ _P_t_a"/>
    <numFmt numFmtId="184" formatCode="#,##0.00\ _P_t_a;\-#,##0.00\ _P_t_a"/>
    <numFmt numFmtId="185" formatCode="#,##0.00\ _P_t_a;[Red]\-#,##0.00\ _P_t_a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20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 quotePrefix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198" fontId="3" fillId="0" borderId="17" xfId="0" applyNumberFormat="1" applyFont="1" applyBorder="1" applyAlignment="1" applyProtection="1">
      <alignment horizontal="center" vertical="center"/>
      <protection/>
    </xf>
    <xf numFmtId="20" fontId="3" fillId="0" borderId="0" xfId="0" applyNumberFormat="1" applyFont="1" applyBorder="1" applyAlignment="1" applyProtection="1">
      <alignment horizontal="center" vertical="center"/>
      <protection locked="0"/>
    </xf>
    <xf numFmtId="20" fontId="3" fillId="0" borderId="16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right"/>
      <protection locked="0"/>
    </xf>
    <xf numFmtId="20" fontId="3" fillId="0" borderId="0" xfId="0" applyNumberFormat="1" applyFont="1" applyBorder="1" applyAlignment="1" applyProtection="1">
      <alignment horizontal="centerContinuous"/>
      <protection locked="0"/>
    </xf>
    <xf numFmtId="16" fontId="3" fillId="0" borderId="0" xfId="0" applyNumberFormat="1" applyFont="1" applyBorder="1" applyAlignment="1">
      <alignment horizontal="left"/>
    </xf>
    <xf numFmtId="0" fontId="5" fillId="33" borderId="20" xfId="0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198" fontId="3" fillId="0" borderId="21" xfId="0" applyNumberFormat="1" applyFont="1" applyBorder="1" applyAlignment="1" applyProtection="1">
      <alignment horizontal="center" vertical="center"/>
      <protection/>
    </xf>
    <xf numFmtId="20" fontId="3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9" fillId="37" borderId="17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10" fillId="37" borderId="17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vertical="center"/>
    </xf>
    <xf numFmtId="19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38" borderId="15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98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2-03\Compet\TOPS\WINDOWS\Desktop\Feder\00-01\Compet\TOPS\1T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1-02\Compet\TOPS\WINDOWS\Desktop\Feder\00-01\Compet\TOPS\1T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0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18.00390625" style="0" customWidth="1"/>
    <col min="2" max="2" width="15.28125" style="0" customWidth="1"/>
    <col min="3" max="3" width="16.28125" style="0" customWidth="1"/>
    <col min="4" max="4" width="14.7109375" style="8" customWidth="1"/>
    <col min="5" max="5" width="14.7109375" style="0" customWidth="1"/>
    <col min="6" max="6" width="5.00390625" style="0" customWidth="1"/>
    <col min="7" max="7" width="6.00390625" style="0" customWidth="1"/>
  </cols>
  <sheetData>
    <row r="1" spans="3:11" ht="13.5" thickBot="1">
      <c r="C1" t="s">
        <v>54</v>
      </c>
      <c r="D1"/>
      <c r="G1" s="61" t="s">
        <v>64</v>
      </c>
      <c r="H1" s="1"/>
      <c r="I1" s="1"/>
      <c r="J1" s="1"/>
      <c r="K1" s="1"/>
    </row>
    <row r="2" spans="3:4" ht="13.5" thickBot="1">
      <c r="C2" t="s">
        <v>29</v>
      </c>
      <c r="D2"/>
    </row>
    <row r="3" spans="3:12" ht="15.75" thickBot="1">
      <c r="C3" t="s">
        <v>30</v>
      </c>
      <c r="D3"/>
      <c r="G3" s="2" t="s">
        <v>63</v>
      </c>
      <c r="H3" s="3"/>
      <c r="I3" s="3"/>
      <c r="J3" s="3"/>
      <c r="K3" s="3"/>
      <c r="L3" s="3"/>
    </row>
    <row r="4" spans="3:4" ht="12.75">
      <c r="C4" t="s">
        <v>31</v>
      </c>
      <c r="D4"/>
    </row>
    <row r="5" spans="3:8" ht="12.75">
      <c r="C5" t="s">
        <v>32</v>
      </c>
      <c r="D5"/>
      <c r="H5" s="4"/>
    </row>
    <row r="6" spans="3:8" ht="12.75">
      <c r="C6" t="s">
        <v>33</v>
      </c>
      <c r="D6"/>
      <c r="G6" s="5" t="s">
        <v>0</v>
      </c>
      <c r="H6" s="6">
        <v>41938</v>
      </c>
    </row>
    <row r="7" spans="3:8" ht="12.75">
      <c r="C7" t="s">
        <v>34</v>
      </c>
      <c r="D7"/>
      <c r="H7" s="7"/>
    </row>
    <row r="8" spans="3:4" ht="12.75">
      <c r="C8" t="s">
        <v>35</v>
      </c>
      <c r="D8"/>
    </row>
    <row r="9" spans="3:4" ht="12.75">
      <c r="C9" t="s">
        <v>36</v>
      </c>
      <c r="D9"/>
    </row>
    <row r="10" spans="3:4" ht="12.75">
      <c r="C10" t="s">
        <v>37</v>
      </c>
      <c r="D10"/>
    </row>
    <row r="11" spans="3:4" ht="12.75">
      <c r="C11" t="s">
        <v>38</v>
      </c>
      <c r="D11"/>
    </row>
    <row r="12" spans="3:4" ht="12.75">
      <c r="C12" t="s">
        <v>39</v>
      </c>
      <c r="D12"/>
    </row>
    <row r="13" spans="3:4" ht="12.75">
      <c r="C13" t="s">
        <v>40</v>
      </c>
      <c r="D13"/>
    </row>
    <row r="14" spans="3:4" ht="12.75">
      <c r="C14" t="s">
        <v>41</v>
      </c>
      <c r="D14"/>
    </row>
    <row r="15" spans="3:4" ht="12.75">
      <c r="C15" t="s">
        <v>42</v>
      </c>
      <c r="D15"/>
    </row>
    <row r="16" spans="3:4" ht="12.75">
      <c r="C16" t="s">
        <v>43</v>
      </c>
      <c r="D16"/>
    </row>
    <row r="17" spans="3:4" ht="12.75">
      <c r="C17" t="s">
        <v>44</v>
      </c>
      <c r="D17"/>
    </row>
    <row r="18" spans="3:4" ht="12.75">
      <c r="C18" t="s">
        <v>45</v>
      </c>
      <c r="D18"/>
    </row>
    <row r="19" spans="3:4" ht="12.75">
      <c r="C19" t="s">
        <v>46</v>
      </c>
      <c r="D19"/>
    </row>
    <row r="20" spans="3:4" ht="12.75">
      <c r="C20" t="s">
        <v>47</v>
      </c>
      <c r="D20"/>
    </row>
    <row r="21" spans="3:4" ht="12.75">
      <c r="C21" t="s">
        <v>48</v>
      </c>
      <c r="D21"/>
    </row>
    <row r="22" spans="3:4" ht="12.75">
      <c r="C22" t="s">
        <v>49</v>
      </c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sheetProtection sheet="1"/>
  <printOptions horizontalCentered="1"/>
  <pageMargins left="0.5905511811023623" right="0.5905511811023623" top="0.7874015748031497" bottom="0.7874015748031497" header="0.511811024" footer="0.511811024"/>
  <pageSetup horizontalDpi="360" verticalDpi="360" orientation="portrait" paperSize="9" scale="93" r:id="rId3"/>
  <headerFooter alignWithMargins="0">
    <oddHeader>&amp;R&amp;"Times New Roman,Negrita"TEMPORADA 00/01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32">
      <selection activeCell="T41" sqref="T41"/>
    </sheetView>
  </sheetViews>
  <sheetFormatPr defaultColWidth="3.7109375" defaultRowHeight="9" customHeight="1"/>
  <cols>
    <col min="1" max="2" width="3.7109375" style="0" customWidth="1"/>
    <col min="3" max="3" width="4.28125" style="0" customWidth="1"/>
    <col min="4" max="4" width="9.7109375" style="0" customWidth="1"/>
    <col min="5" max="5" width="5.57421875" style="0" customWidth="1"/>
    <col min="6" max="6" width="3.7109375" style="0" customWidth="1"/>
    <col min="7" max="7" width="7.00390625" style="0" customWidth="1"/>
    <col min="8" max="8" width="8.00390625" style="0" customWidth="1"/>
    <col min="9" max="9" width="3.7109375" style="0" customWidth="1"/>
    <col min="10" max="10" width="17.421875" style="0" customWidth="1"/>
    <col min="11" max="11" width="3.421875" style="0" customWidth="1"/>
    <col min="12" max="12" width="3.7109375" style="0" customWidth="1"/>
    <col min="13" max="13" width="5.00390625" style="0" customWidth="1"/>
    <col min="14" max="15" width="3.7109375" style="0" customWidth="1"/>
    <col min="16" max="16" width="4.7109375" style="0" customWidth="1"/>
    <col min="17" max="17" width="7.140625" style="0" customWidth="1"/>
    <col min="18" max="18" width="2.7109375" style="0" hidden="1" customWidth="1"/>
    <col min="19" max="19" width="3.8515625" style="0" customWidth="1"/>
    <col min="20" max="20" width="5.140625" style="0" customWidth="1"/>
    <col min="21" max="21" width="6.57421875" style="0" customWidth="1"/>
    <col min="22" max="22" width="2.140625" style="0" customWidth="1"/>
    <col min="23" max="23" width="17.00390625" style="0" customWidth="1"/>
    <col min="24" max="24" width="3.7109375" style="0" customWidth="1"/>
    <col min="25" max="25" width="4.57421875" style="0" customWidth="1"/>
    <col min="26" max="27" width="3.7109375" style="0" customWidth="1"/>
    <col min="28" max="28" width="4.57421875" style="0" customWidth="1"/>
    <col min="29" max="30" width="3.7109375" style="0" customWidth="1"/>
    <col min="31" max="31" width="4.57421875" style="0" customWidth="1"/>
    <col min="32" max="33" width="3.7109375" style="0" customWidth="1"/>
    <col min="34" max="34" width="4.57421875" style="0" customWidth="1"/>
  </cols>
  <sheetData>
    <row r="1" spans="3:16" ht="11.25" customHeight="1" thickBot="1">
      <c r="C1" s="1" t="s">
        <v>52</v>
      </c>
      <c r="D1" s="33"/>
      <c r="E1" s="33"/>
      <c r="F1" s="33"/>
      <c r="G1" s="33"/>
      <c r="H1" s="33"/>
      <c r="I1" s="33"/>
      <c r="J1" s="33"/>
      <c r="K1" s="33" t="s">
        <v>18</v>
      </c>
      <c r="L1" s="33"/>
      <c r="M1" s="33"/>
      <c r="N1" s="33"/>
      <c r="O1" s="33"/>
      <c r="P1" s="34" t="s">
        <v>53</v>
      </c>
    </row>
    <row r="2" ht="12" customHeight="1"/>
    <row r="3" spans="4:15" ht="24.75" customHeight="1">
      <c r="D3" s="68" t="s">
        <v>50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ht="12" customHeight="1"/>
    <row r="5" spans="4:13" ht="15" customHeight="1">
      <c r="D5" s="22"/>
      <c r="E5" s="67" t="s">
        <v>51</v>
      </c>
      <c r="F5" s="67"/>
      <c r="G5" s="67"/>
      <c r="H5" s="67"/>
      <c r="I5" s="67"/>
      <c r="J5" s="67"/>
      <c r="K5" s="67"/>
      <c r="L5" s="67"/>
      <c r="M5" s="67"/>
    </row>
    <row r="7" ht="27" customHeight="1" thickBot="1"/>
    <row r="8" spans="4:15" ht="12" customHeight="1" thickBot="1">
      <c r="D8" s="10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35" t="s">
        <v>6</v>
      </c>
      <c r="J8" s="12" t="s">
        <v>7</v>
      </c>
      <c r="K8" s="36">
        <v>1</v>
      </c>
      <c r="L8" s="36">
        <v>2</v>
      </c>
      <c r="M8" s="36">
        <v>3</v>
      </c>
      <c r="N8" s="36" t="s">
        <v>8</v>
      </c>
      <c r="O8" s="36" t="s">
        <v>9</v>
      </c>
    </row>
    <row r="9" spans="4:20" ht="15" customHeight="1" thickBot="1">
      <c r="D9" s="49">
        <v>41938</v>
      </c>
      <c r="E9" s="50">
        <v>0.375</v>
      </c>
      <c r="F9" s="13">
        <v>2</v>
      </c>
      <c r="G9" s="14">
        <v>1</v>
      </c>
      <c r="H9" s="38" t="s">
        <v>13</v>
      </c>
      <c r="I9" s="19" t="s">
        <v>11</v>
      </c>
      <c r="J9" s="57" t="s">
        <v>28</v>
      </c>
      <c r="K9" s="39"/>
      <c r="L9" s="15"/>
      <c r="M9" s="15"/>
      <c r="N9" s="40" t="e">
        <f>IF(L9=3,3,IF(L9=2,1,IF(L9=1,1,IF(L9="","",IF(L9=0,1)))))+IF(M9=3,3,IF(M9=2,1,IF(M9=1,1,IF(M9="","",IF(M9=0,1)))))</f>
        <v>#VALUE!</v>
      </c>
      <c r="O9" s="40" t="e">
        <f>IF(N9=6,"1r",IF(N9=4,"2n",IF(N9=2,"3r","")))</f>
        <v>#VALUE!</v>
      </c>
      <c r="T9" s="41"/>
    </row>
    <row r="10" spans="4:20" ht="15" customHeight="1" thickBot="1">
      <c r="D10" s="49">
        <v>41938</v>
      </c>
      <c r="E10" s="50">
        <v>0.3888888888888889</v>
      </c>
      <c r="F10" s="13">
        <v>1</v>
      </c>
      <c r="G10" s="14">
        <v>1</v>
      </c>
      <c r="H10" s="42" t="s">
        <v>10</v>
      </c>
      <c r="I10" s="19" t="s">
        <v>12</v>
      </c>
      <c r="J10" s="57" t="s">
        <v>41</v>
      </c>
      <c r="K10" s="15"/>
      <c r="L10" s="39"/>
      <c r="M10" s="15"/>
      <c r="N10" s="40" t="e">
        <f>IF(K10=3,3,IF(K10=2,1,IF(K10=1,1,IF(K10="","",IF(K10=0,1)))))+IF(M10=3,3,IF(M10=2,1,IF(M10=1,1,IF(M10="","",IF(M10=0,1)))))</f>
        <v>#VALUE!</v>
      </c>
      <c r="O10" s="40" t="e">
        <f>IF(N10=6,"1r",IF(N10=4,"2n",IF(N10=2,"3r","")))</f>
        <v>#VALUE!</v>
      </c>
      <c r="T10" s="41"/>
    </row>
    <row r="11" spans="4:20" ht="15" customHeight="1" thickBot="1">
      <c r="D11" s="59">
        <v>41938</v>
      </c>
      <c r="E11" s="51">
        <v>0.40277777777777773</v>
      </c>
      <c r="F11" s="18">
        <v>3</v>
      </c>
      <c r="G11" s="17">
        <v>1</v>
      </c>
      <c r="H11" s="43" t="s">
        <v>15</v>
      </c>
      <c r="I11" s="19">
        <v>3</v>
      </c>
      <c r="J11" s="58" t="s">
        <v>42</v>
      </c>
      <c r="K11" s="15"/>
      <c r="L11" s="15"/>
      <c r="M11" s="39"/>
      <c r="N11" s="40" t="e">
        <f>IF(K11=3,3,IF(K11=2,1,IF(K11=1,1,IF(K11="","",IF(K11=0,1)))))+IF(L11=3,3,IF(L11=2,1,IF(L11=1,1,IF(L11="","",IF(L11=0,1)))))</f>
        <v>#VALUE!</v>
      </c>
      <c r="O11" s="40" t="e">
        <f>IF(N11=6,"1r",IF(N11=4,"2n",IF(N11=2,"3r","")))</f>
        <v>#VALUE!</v>
      </c>
      <c r="T11" s="41"/>
    </row>
    <row r="12" spans="4:20" ht="15" customHeight="1" thickBot="1">
      <c r="D12" s="9"/>
      <c r="E12" s="9"/>
      <c r="F12" s="9"/>
      <c r="G12" s="9"/>
      <c r="H12" s="9"/>
      <c r="I12" s="9"/>
      <c r="J12" s="20"/>
      <c r="T12" s="29"/>
    </row>
    <row r="13" spans="4:15" ht="12" customHeight="1" thickBot="1">
      <c r="D13" s="10" t="s">
        <v>1</v>
      </c>
      <c r="E13" s="11" t="s">
        <v>2</v>
      </c>
      <c r="F13" s="11" t="s">
        <v>3</v>
      </c>
      <c r="G13" s="11" t="s">
        <v>4</v>
      </c>
      <c r="H13" s="11" t="s">
        <v>5</v>
      </c>
      <c r="I13" s="35" t="s">
        <v>6</v>
      </c>
      <c r="J13" s="12" t="s">
        <v>16</v>
      </c>
      <c r="K13" s="36">
        <v>1</v>
      </c>
      <c r="L13" s="36">
        <v>2</v>
      </c>
      <c r="M13" s="36">
        <v>3</v>
      </c>
      <c r="N13" s="36" t="s">
        <v>8</v>
      </c>
      <c r="O13" s="36" t="s">
        <v>9</v>
      </c>
    </row>
    <row r="14" spans="4:15" ht="15" customHeight="1" thickBot="1">
      <c r="D14" s="49">
        <v>41938</v>
      </c>
      <c r="E14" s="50">
        <f>$E$9</f>
        <v>0.375</v>
      </c>
      <c r="F14" s="13">
        <v>2</v>
      </c>
      <c r="G14" s="14">
        <v>2</v>
      </c>
      <c r="H14" s="38" t="s">
        <v>13</v>
      </c>
      <c r="I14" s="19" t="s">
        <v>11</v>
      </c>
      <c r="J14" s="57" t="s">
        <v>29</v>
      </c>
      <c r="K14" s="39"/>
      <c r="L14" s="15"/>
      <c r="M14" s="15"/>
      <c r="N14" s="40" t="e">
        <f>IF(L14=3,3,IF(L14=2,1,IF(L14=1,1,IF(L14="","",IF(L14=0,1)))))+IF(M14=3,3,IF(M14=2,1,IF(M14=1,1,IF(M14="","",IF(M14=0,1)))))</f>
        <v>#VALUE!</v>
      </c>
      <c r="O14" s="40" t="e">
        <f>IF(N14=6,"1r",IF(N14=4,"2n",IF(N14=2,"3r","")))</f>
        <v>#VALUE!</v>
      </c>
    </row>
    <row r="15" spans="4:15" ht="15" customHeight="1" thickBot="1">
      <c r="D15" s="49">
        <v>41938</v>
      </c>
      <c r="E15" s="50">
        <f>$E$10</f>
        <v>0.3888888888888889</v>
      </c>
      <c r="F15" s="13">
        <v>1</v>
      </c>
      <c r="G15" s="14">
        <v>2</v>
      </c>
      <c r="H15" s="42" t="s">
        <v>10</v>
      </c>
      <c r="I15" s="19" t="s">
        <v>12</v>
      </c>
      <c r="J15" s="57" t="s">
        <v>40</v>
      </c>
      <c r="K15" s="15"/>
      <c r="L15" s="39"/>
      <c r="M15" s="15"/>
      <c r="N15" s="40" t="e">
        <f>IF(K15=3,3,IF(K15=2,1,IF(K15=1,1,IF(K15="","",IF(K15=0,1)))))+IF(M15=3,3,IF(M15=2,1,IF(M15=1,1,IF(M15="","",IF(M15=0,1)))))</f>
        <v>#VALUE!</v>
      </c>
      <c r="O15" s="40" t="e">
        <f>IF(N15=6,"1r",IF(N15=4,"2n",IF(N15=2,"3r","")))</f>
        <v>#VALUE!</v>
      </c>
    </row>
    <row r="16" spans="4:15" ht="15" customHeight="1" thickBot="1">
      <c r="D16" s="59">
        <v>41938</v>
      </c>
      <c r="E16" s="51">
        <f>$E$11</f>
        <v>0.40277777777777773</v>
      </c>
      <c r="F16" s="18">
        <v>3</v>
      </c>
      <c r="G16" s="17">
        <v>2</v>
      </c>
      <c r="H16" s="43" t="s">
        <v>15</v>
      </c>
      <c r="I16" s="19">
        <v>3</v>
      </c>
      <c r="J16" s="16" t="s">
        <v>43</v>
      </c>
      <c r="K16" s="15"/>
      <c r="L16" s="15"/>
      <c r="M16" s="39"/>
      <c r="N16" s="40" t="e">
        <f>IF(K16=3,3,IF(K16=2,1,IF(K16=1,1,IF(K16="","",IF(K16=0,1)))))+IF(L16=3,3,IF(L16=2,1,IF(L16=1,1,IF(L16="","",IF(L16=0,1)))))</f>
        <v>#VALUE!</v>
      </c>
      <c r="O16" s="40" t="e">
        <f>IF(N16=6,"1r",IF(N16=4,"2n",IF(N16=2,"3r","")))</f>
        <v>#VALUE!</v>
      </c>
    </row>
    <row r="17" spans="4:15" ht="15" customHeight="1" thickBot="1">
      <c r="D17" s="44"/>
      <c r="E17" s="37"/>
      <c r="F17" s="13"/>
      <c r="G17" s="13"/>
      <c r="H17" s="38"/>
      <c r="I17" s="38"/>
      <c r="J17" s="45"/>
      <c r="K17" s="46"/>
      <c r="L17" s="46"/>
      <c r="M17" s="47"/>
      <c r="N17" s="41"/>
      <c r="O17" s="41"/>
    </row>
    <row r="18" spans="4:15" ht="12" customHeight="1" thickBot="1">
      <c r="D18" s="10" t="s">
        <v>1</v>
      </c>
      <c r="E18" s="11" t="s">
        <v>2</v>
      </c>
      <c r="F18" s="11" t="s">
        <v>3</v>
      </c>
      <c r="G18" s="11" t="s">
        <v>4</v>
      </c>
      <c r="H18" s="11" t="s">
        <v>5</v>
      </c>
      <c r="I18" s="35" t="s">
        <v>6</v>
      </c>
      <c r="J18" s="12" t="s">
        <v>19</v>
      </c>
      <c r="K18" s="36">
        <v>1</v>
      </c>
      <c r="L18" s="36">
        <v>2</v>
      </c>
      <c r="M18" s="36">
        <v>3</v>
      </c>
      <c r="N18" s="36" t="s">
        <v>8</v>
      </c>
      <c r="O18" s="36" t="s">
        <v>9</v>
      </c>
    </row>
    <row r="19" spans="4:15" ht="15" customHeight="1" thickBot="1">
      <c r="D19" s="49">
        <v>41938</v>
      </c>
      <c r="E19" s="50">
        <f>$E$9</f>
        <v>0.375</v>
      </c>
      <c r="F19" s="13">
        <v>2</v>
      </c>
      <c r="G19" s="14">
        <v>3</v>
      </c>
      <c r="H19" s="38" t="s">
        <v>13</v>
      </c>
      <c r="I19" s="19" t="s">
        <v>11</v>
      </c>
      <c r="J19" s="57" t="s">
        <v>30</v>
      </c>
      <c r="K19" s="39"/>
      <c r="L19" s="15"/>
      <c r="M19" s="15"/>
      <c r="N19" s="40" t="e">
        <f>IF(L19=3,3,IF(L19=2,1,IF(L19=1,1,IF(L19="","",IF(L19=0,1)))))+IF(M19=3,3,IF(M19=2,1,IF(M19=1,1,IF(M19="","",IF(M19=0,1)))))</f>
        <v>#VALUE!</v>
      </c>
      <c r="O19" s="40" t="e">
        <f>IF(N19=6,"1r",IF(N19=4,"2n",IF(N19=2,"3r","")))</f>
        <v>#VALUE!</v>
      </c>
    </row>
    <row r="20" spans="4:15" ht="15" customHeight="1" thickBot="1">
      <c r="D20" s="49">
        <v>41938</v>
      </c>
      <c r="E20" s="50">
        <f>$E$10</f>
        <v>0.3888888888888889</v>
      </c>
      <c r="F20" s="13">
        <v>1</v>
      </c>
      <c r="G20" s="14">
        <v>3</v>
      </c>
      <c r="H20" s="42" t="s">
        <v>10</v>
      </c>
      <c r="I20" s="19" t="s">
        <v>12</v>
      </c>
      <c r="J20" s="57" t="s">
        <v>39</v>
      </c>
      <c r="K20" s="15"/>
      <c r="L20" s="39"/>
      <c r="M20" s="15"/>
      <c r="N20" s="40" t="e">
        <f>IF(K20=3,3,IF(K20=2,1,IF(K20=1,1,IF(K20="","",IF(K20=0,1)))))+IF(M20=3,3,IF(M20=2,1,IF(M20=1,1,IF(M20="","",IF(M20=0,1)))))</f>
        <v>#VALUE!</v>
      </c>
      <c r="O20" s="40" t="e">
        <f>IF(N20=6,"1r",IF(N20=4,"2n",IF(N20=2,"3r","")))</f>
        <v>#VALUE!</v>
      </c>
    </row>
    <row r="21" spans="4:15" ht="15" customHeight="1" thickBot="1">
      <c r="D21" s="59">
        <v>41938</v>
      </c>
      <c r="E21" s="51">
        <f>$E$11</f>
        <v>0.40277777777777773</v>
      </c>
      <c r="F21" s="18">
        <v>3</v>
      </c>
      <c r="G21" s="17">
        <v>3</v>
      </c>
      <c r="H21" s="43" t="s">
        <v>15</v>
      </c>
      <c r="I21" s="19">
        <v>3</v>
      </c>
      <c r="J21" s="16" t="s">
        <v>44</v>
      </c>
      <c r="K21" s="15"/>
      <c r="L21" s="15"/>
      <c r="M21" s="39"/>
      <c r="N21" s="40" t="e">
        <f>IF(K21=3,3,IF(K21=2,1,IF(K21=1,1,IF(K21="","",IF(K21=0,1)))))+IF(L21=3,3,IF(L21=2,1,IF(L21=1,1,IF(L21="","",IF(L21=0,1)))))</f>
        <v>#VALUE!</v>
      </c>
      <c r="O21" s="40" t="e">
        <f>IF(N21=6,"1r",IF(N21=4,"2n",IF(N21=2,"3r","")))</f>
        <v>#VALUE!</v>
      </c>
    </row>
    <row r="22" spans="4:13" ht="15" customHeight="1" thickBot="1">
      <c r="D22" s="9"/>
      <c r="E22" s="9"/>
      <c r="F22" s="9"/>
      <c r="G22" s="9"/>
      <c r="H22" s="9"/>
      <c r="I22" s="9"/>
      <c r="J22" s="48"/>
      <c r="K22" s="29"/>
      <c r="L22" s="29"/>
      <c r="M22" s="29"/>
    </row>
    <row r="23" spans="4:15" ht="12" customHeight="1" thickBot="1">
      <c r="D23" s="10" t="s">
        <v>1</v>
      </c>
      <c r="E23" s="11" t="s">
        <v>2</v>
      </c>
      <c r="F23" s="11" t="s">
        <v>3</v>
      </c>
      <c r="G23" s="11" t="s">
        <v>4</v>
      </c>
      <c r="H23" s="11" t="s">
        <v>5</v>
      </c>
      <c r="I23" s="35" t="s">
        <v>6</v>
      </c>
      <c r="J23" s="12" t="s">
        <v>20</v>
      </c>
      <c r="K23" s="36">
        <v>1</v>
      </c>
      <c r="L23" s="36">
        <v>2</v>
      </c>
      <c r="M23" s="36">
        <v>3</v>
      </c>
      <c r="N23" s="36" t="s">
        <v>8</v>
      </c>
      <c r="O23" s="36" t="s">
        <v>9</v>
      </c>
    </row>
    <row r="24" spans="4:15" ht="15" customHeight="1" thickBot="1">
      <c r="D24" s="49">
        <v>41938</v>
      </c>
      <c r="E24" s="50">
        <f>$E$9</f>
        <v>0.375</v>
      </c>
      <c r="F24" s="13">
        <v>2</v>
      </c>
      <c r="G24" s="14">
        <v>4</v>
      </c>
      <c r="H24" s="38" t="s">
        <v>13</v>
      </c>
      <c r="I24" s="19" t="s">
        <v>11</v>
      </c>
      <c r="J24" s="57" t="s">
        <v>31</v>
      </c>
      <c r="K24" s="39"/>
      <c r="L24" s="15"/>
      <c r="M24" s="15"/>
      <c r="N24" s="40" t="e">
        <f>IF(L24=3,3,IF(L24=2,1,IF(L24=1,1,IF(L24="","",IF(L24=0,1)))))+IF(M24=3,3,IF(M24=2,1,IF(M24=1,1,IF(M24="","",IF(M24=0,1)))))</f>
        <v>#VALUE!</v>
      </c>
      <c r="O24" s="40" t="e">
        <f>IF(N24=6,"1r",IF(N24=4,"2n",IF(N24=2,"3r","")))</f>
        <v>#VALUE!</v>
      </c>
    </row>
    <row r="25" spans="4:15" ht="15" customHeight="1" thickBot="1">
      <c r="D25" s="49">
        <v>41938</v>
      </c>
      <c r="E25" s="50">
        <f>$E$10</f>
        <v>0.3888888888888889</v>
      </c>
      <c r="F25" s="13">
        <v>1</v>
      </c>
      <c r="G25" s="14">
        <v>4</v>
      </c>
      <c r="H25" s="42" t="s">
        <v>10</v>
      </c>
      <c r="I25" s="19" t="s">
        <v>12</v>
      </c>
      <c r="J25" s="57" t="s">
        <v>38</v>
      </c>
      <c r="K25" s="15"/>
      <c r="L25" s="39"/>
      <c r="M25" s="15"/>
      <c r="N25" s="40" t="e">
        <f>IF(K25=3,3,IF(K25=2,1,IF(K25=1,1,IF(K25="","",IF(K25=0,1)))))+IF(M25=3,3,IF(M25=2,1,IF(M25=1,1,IF(M25="","",IF(M25=0,1)))))</f>
        <v>#VALUE!</v>
      </c>
      <c r="O25" s="40" t="e">
        <f>IF(N25=6,"1r",IF(N25=4,"2n",IF(N25=2,"3r","")))</f>
        <v>#VALUE!</v>
      </c>
    </row>
    <row r="26" spans="4:15" ht="15" customHeight="1" thickBot="1">
      <c r="D26" s="59">
        <v>41938</v>
      </c>
      <c r="E26" s="51">
        <f>$E$11</f>
        <v>0.40277777777777773</v>
      </c>
      <c r="F26" s="18">
        <v>3</v>
      </c>
      <c r="G26" s="17">
        <v>4</v>
      </c>
      <c r="H26" s="43" t="s">
        <v>15</v>
      </c>
      <c r="I26" s="19">
        <v>3</v>
      </c>
      <c r="J26" s="16" t="s">
        <v>45</v>
      </c>
      <c r="K26" s="15"/>
      <c r="L26" s="15"/>
      <c r="M26" s="39"/>
      <c r="N26" s="40" t="e">
        <f>IF(K26=3,3,IF(K26=2,1,IF(K26=1,1,IF(K26="","",IF(K26=0,1)))))+IF(L26=3,3,IF(L26=2,1,IF(L26=1,1,IF(L26="","",IF(L26=0,1)))))</f>
        <v>#VALUE!</v>
      </c>
      <c r="O26" s="40" t="e">
        <f>IF(N26=6,"1r",IF(N26=4,"2n",IF(N26=2,"3r","")))</f>
        <v>#VALUE!</v>
      </c>
    </row>
    <row r="27" spans="4:10" ht="15" customHeight="1" thickBot="1">
      <c r="D27" s="9"/>
      <c r="E27" s="9"/>
      <c r="F27" s="9"/>
      <c r="G27" s="9"/>
      <c r="H27" s="9"/>
      <c r="I27" s="9"/>
      <c r="J27" s="20"/>
    </row>
    <row r="28" spans="4:15" ht="12" customHeight="1" thickBot="1">
      <c r="D28" s="10" t="s">
        <v>1</v>
      </c>
      <c r="E28" s="11" t="s">
        <v>2</v>
      </c>
      <c r="F28" s="11" t="s">
        <v>3</v>
      </c>
      <c r="G28" s="11" t="s">
        <v>4</v>
      </c>
      <c r="H28" s="11" t="s">
        <v>5</v>
      </c>
      <c r="I28" s="35" t="s">
        <v>6</v>
      </c>
      <c r="J28" s="12" t="s">
        <v>26</v>
      </c>
      <c r="K28" s="36">
        <v>1</v>
      </c>
      <c r="L28" s="36">
        <v>2</v>
      </c>
      <c r="M28" s="36">
        <v>3</v>
      </c>
      <c r="N28" s="36" t="s">
        <v>8</v>
      </c>
      <c r="O28" s="36" t="s">
        <v>9</v>
      </c>
    </row>
    <row r="29" spans="4:15" ht="15" customHeight="1" thickBot="1">
      <c r="D29" s="49">
        <v>41938</v>
      </c>
      <c r="E29" s="50">
        <f>$E$9</f>
        <v>0.375</v>
      </c>
      <c r="F29" s="13">
        <v>2</v>
      </c>
      <c r="G29" s="14">
        <v>5</v>
      </c>
      <c r="H29" s="38" t="s">
        <v>13</v>
      </c>
      <c r="I29" s="19" t="s">
        <v>11</v>
      </c>
      <c r="J29" s="57" t="s">
        <v>32</v>
      </c>
      <c r="K29" s="39"/>
      <c r="L29" s="15"/>
      <c r="M29" s="15"/>
      <c r="N29" s="40" t="e">
        <f>IF(L29=3,3,IF(L29=2,1,IF(L29=1,1,IF(L29="","",IF(L29=0,1)))))+IF(M29=3,3,IF(M29=2,1,IF(M29=1,1,IF(M29="","",IF(M29=0,1)))))</f>
        <v>#VALUE!</v>
      </c>
      <c r="O29" s="40" t="e">
        <f>IF(N29=6,"1r",IF(N29=4,"2n",IF(N29=2,"3r","")))</f>
        <v>#VALUE!</v>
      </c>
    </row>
    <row r="30" spans="4:15" ht="15" customHeight="1" thickBot="1">
      <c r="D30" s="49">
        <v>41938</v>
      </c>
      <c r="E30" s="50">
        <f>$E$10</f>
        <v>0.3888888888888889</v>
      </c>
      <c r="F30" s="13">
        <v>1</v>
      </c>
      <c r="G30" s="14">
        <v>5</v>
      </c>
      <c r="H30" s="42" t="s">
        <v>10</v>
      </c>
      <c r="I30" s="19" t="s">
        <v>12</v>
      </c>
      <c r="J30" s="57" t="s">
        <v>37</v>
      </c>
      <c r="K30" s="15"/>
      <c r="L30" s="39"/>
      <c r="M30" s="15"/>
      <c r="N30" s="40" t="e">
        <f>IF(K30=3,3,IF(K30=2,1,IF(K30=1,1,IF(K30="","",IF(K30=0,1)))))+IF(M30=3,3,IF(M30=2,1,IF(M30=1,1,IF(M30="","",IF(M30=0,1)))))</f>
        <v>#VALUE!</v>
      </c>
      <c r="O30" s="40" t="e">
        <f>IF(N30=6,"1r",IF(N30=4,"2n",IF(N30=2,"3r","")))</f>
        <v>#VALUE!</v>
      </c>
    </row>
    <row r="31" spans="4:15" ht="15" customHeight="1" thickBot="1">
      <c r="D31" s="59">
        <v>41938</v>
      </c>
      <c r="E31" s="51">
        <f>$E$11</f>
        <v>0.40277777777777773</v>
      </c>
      <c r="F31" s="18">
        <v>3</v>
      </c>
      <c r="G31" s="17">
        <v>5</v>
      </c>
      <c r="H31" s="43" t="s">
        <v>15</v>
      </c>
      <c r="I31" s="19">
        <v>3</v>
      </c>
      <c r="J31" s="16" t="s">
        <v>46</v>
      </c>
      <c r="K31" s="15"/>
      <c r="L31" s="15"/>
      <c r="M31" s="39"/>
      <c r="N31" s="40" t="e">
        <f>IF(K31=3,3,IF(K31=2,1,IF(K31=1,1,IF(K31="","",IF(K31=0,1)))))+IF(L31=3,3,IF(L31=2,1,IF(L31=1,1,IF(L31="","",IF(L31=0,1)))))</f>
        <v>#VALUE!</v>
      </c>
      <c r="O31" s="40" t="e">
        <f>IF(N31=6,"1r",IF(N31=4,"2n",IF(N31=2,"3r","")))</f>
        <v>#VALUE!</v>
      </c>
    </row>
    <row r="32" spans="4:10" ht="15" customHeight="1" thickBot="1">
      <c r="D32" s="9"/>
      <c r="E32" s="9"/>
      <c r="F32" s="9"/>
      <c r="G32" s="9"/>
      <c r="H32" s="9"/>
      <c r="I32" s="9"/>
      <c r="J32" s="20"/>
    </row>
    <row r="33" spans="4:15" ht="12" customHeight="1" thickBot="1">
      <c r="D33" s="10" t="s">
        <v>1</v>
      </c>
      <c r="E33" s="11" t="s">
        <v>2</v>
      </c>
      <c r="F33" s="11" t="s">
        <v>3</v>
      </c>
      <c r="G33" s="11" t="s">
        <v>4</v>
      </c>
      <c r="H33" s="11" t="s">
        <v>5</v>
      </c>
      <c r="I33" s="35" t="s">
        <v>6</v>
      </c>
      <c r="J33" s="12" t="s">
        <v>27</v>
      </c>
      <c r="K33" s="36">
        <v>1</v>
      </c>
      <c r="L33" s="36">
        <v>2</v>
      </c>
      <c r="M33" s="36">
        <v>3</v>
      </c>
      <c r="N33" s="36" t="s">
        <v>8</v>
      </c>
      <c r="O33" s="36" t="s">
        <v>9</v>
      </c>
    </row>
    <row r="34" spans="4:15" ht="15" customHeight="1" thickBot="1">
      <c r="D34" s="49">
        <v>41938</v>
      </c>
      <c r="E34" s="50">
        <f>$E$9</f>
        <v>0.375</v>
      </c>
      <c r="F34" s="13">
        <v>2</v>
      </c>
      <c r="G34" s="14">
        <v>6</v>
      </c>
      <c r="H34" s="38" t="s">
        <v>13</v>
      </c>
      <c r="I34" s="19" t="s">
        <v>11</v>
      </c>
      <c r="J34" s="57" t="s">
        <v>33</v>
      </c>
      <c r="K34" s="39"/>
      <c r="L34" s="15"/>
      <c r="M34" s="15"/>
      <c r="N34" s="40" t="e">
        <f>IF(L34=3,3,IF(L34=2,1,IF(L34=1,1,IF(L34="","",IF(L34=0,1)))))+IF(M34=3,3,IF(M34=2,1,IF(M34=1,1,IF(M34="","",IF(M34=0,1)))))</f>
        <v>#VALUE!</v>
      </c>
      <c r="O34" s="40" t="e">
        <f>IF(N34=6,"1r",IF(N34=4,"2n",IF(N34=2,"3r","")))</f>
        <v>#VALUE!</v>
      </c>
    </row>
    <row r="35" spans="4:15" ht="15" customHeight="1" thickBot="1">
      <c r="D35" s="49">
        <v>41938</v>
      </c>
      <c r="E35" s="50">
        <f>$E$10</f>
        <v>0.3888888888888889</v>
      </c>
      <c r="F35" s="13">
        <v>1</v>
      </c>
      <c r="G35" s="14">
        <v>6</v>
      </c>
      <c r="H35" s="42" t="s">
        <v>10</v>
      </c>
      <c r="I35" s="19" t="s">
        <v>12</v>
      </c>
      <c r="J35" s="57" t="s">
        <v>36</v>
      </c>
      <c r="K35" s="15"/>
      <c r="L35" s="39"/>
      <c r="M35" s="15"/>
      <c r="N35" s="40" t="e">
        <f>IF(K35=3,3,IF(K35=2,1,IF(K35=1,1,IF(K35="","",IF(K35=0,1)))))+IF(M35=3,3,IF(M35=2,1,IF(M35=1,1,IF(M35="","",IF(M35=0,1)))))</f>
        <v>#VALUE!</v>
      </c>
      <c r="O35" s="40" t="e">
        <f>IF(N35=6,"1r",IF(N35=4,"2n",IF(N35=2,"3r","")))</f>
        <v>#VALUE!</v>
      </c>
    </row>
    <row r="36" spans="4:15" ht="15" customHeight="1" thickBot="1">
      <c r="D36" s="59">
        <v>41938</v>
      </c>
      <c r="E36" s="51">
        <f>$E$11</f>
        <v>0.40277777777777773</v>
      </c>
      <c r="F36" s="18">
        <v>3</v>
      </c>
      <c r="G36" s="17">
        <v>6</v>
      </c>
      <c r="H36" s="43" t="s">
        <v>15</v>
      </c>
      <c r="I36" s="19">
        <v>3</v>
      </c>
      <c r="J36" s="16" t="s">
        <v>47</v>
      </c>
      <c r="K36" s="15"/>
      <c r="L36" s="15"/>
      <c r="M36" s="39"/>
      <c r="N36" s="40" t="e">
        <f>IF(K36=3,3,IF(K36=2,1,IF(K36=1,1,IF(K36="","",IF(K36=0,1)))))+IF(L36=3,3,IF(L36=2,1,IF(L36=1,1,IF(L36="","",IF(L36=0,1)))))</f>
        <v>#VALUE!</v>
      </c>
      <c r="O36" s="40" t="e">
        <f>IF(N36=6,"1r",IF(N36=4,"2n",IF(N36=2,"3r","")))</f>
        <v>#VALUE!</v>
      </c>
    </row>
    <row r="37" spans="4:10" ht="15" customHeight="1" thickBot="1">
      <c r="D37" s="9"/>
      <c r="E37" s="9"/>
      <c r="F37" s="9"/>
      <c r="G37" s="9"/>
      <c r="H37" s="9"/>
      <c r="I37" s="9"/>
      <c r="J37" s="20"/>
    </row>
    <row r="38" spans="4:17" ht="12" customHeight="1" thickBot="1">
      <c r="D38" s="10" t="s">
        <v>1</v>
      </c>
      <c r="E38" s="11" t="s">
        <v>2</v>
      </c>
      <c r="F38" s="11" t="s">
        <v>3</v>
      </c>
      <c r="G38" s="11" t="s">
        <v>4</v>
      </c>
      <c r="H38" s="11" t="s">
        <v>5</v>
      </c>
      <c r="I38" s="35" t="s">
        <v>6</v>
      </c>
      <c r="J38" s="12" t="s">
        <v>27</v>
      </c>
      <c r="K38" s="36">
        <v>1</v>
      </c>
      <c r="L38" s="36">
        <v>2</v>
      </c>
      <c r="M38" s="36">
        <v>3</v>
      </c>
      <c r="N38" s="36">
        <v>4</v>
      </c>
      <c r="O38" s="36" t="s">
        <v>8</v>
      </c>
      <c r="P38" s="36" t="s">
        <v>9</v>
      </c>
      <c r="Q38" s="78"/>
    </row>
    <row r="39" spans="4:17" ht="15" customHeight="1" thickBot="1">
      <c r="D39" s="49">
        <v>41938</v>
      </c>
      <c r="E39" s="50">
        <f>$E$9</f>
        <v>0.375</v>
      </c>
      <c r="F39" s="13"/>
      <c r="G39" s="74" t="s">
        <v>55</v>
      </c>
      <c r="H39" s="71" t="s">
        <v>80</v>
      </c>
      <c r="I39" s="19" t="s">
        <v>11</v>
      </c>
      <c r="J39" s="94" t="s">
        <v>34</v>
      </c>
      <c r="K39" s="39"/>
      <c r="L39" s="15"/>
      <c r="M39" s="15"/>
      <c r="N39" s="40"/>
      <c r="O39" s="40" t="e">
        <f>IF(M39=3,3,IF(M39=2,1,IF(M39=1,1,IF(M39="","",IF(M39=0,1)))))+IF(N39=3,3,IF(N39=2,1,IF(N39=1,1,IF(N39="","",IF(N39=0,1)))))</f>
        <v>#VALUE!</v>
      </c>
      <c r="P39" s="40" t="e">
        <f>IF(O39=6,"1r",IF(O39=4,"2n",IF(O39=2,"3r","")))</f>
        <v>#VALUE!</v>
      </c>
      <c r="Q39" s="79"/>
    </row>
    <row r="40" spans="4:17" ht="15" customHeight="1" thickBot="1">
      <c r="D40" s="49">
        <v>41938</v>
      </c>
      <c r="E40" s="50">
        <f>$E$10</f>
        <v>0.3888888888888889</v>
      </c>
      <c r="F40" s="13"/>
      <c r="G40" s="74" t="s">
        <v>79</v>
      </c>
      <c r="H40" s="71" t="s">
        <v>81</v>
      </c>
      <c r="I40" s="19" t="s">
        <v>12</v>
      </c>
      <c r="J40" s="94" t="s">
        <v>35</v>
      </c>
      <c r="K40" s="15"/>
      <c r="L40" s="39"/>
      <c r="M40" s="15"/>
      <c r="N40" s="40"/>
      <c r="O40" s="40" t="e">
        <f>IF(L40=3,3,IF(L40=2,1,IF(L40=1,1,IF(L40="","",IF(L40=0,1)))))+IF(N40=3,3,IF(N40=2,1,IF(N40=1,1,IF(N40="","",IF(N40=0,1)))))</f>
        <v>#VALUE!</v>
      </c>
      <c r="P40" s="40" t="e">
        <f>IF(O40=6,"1r",IF(O40=4,"2n",IF(O40=2,"3r","")))</f>
        <v>#VALUE!</v>
      </c>
      <c r="Q40" s="79"/>
    </row>
    <row r="41" spans="4:17" ht="15" customHeight="1" thickBot="1">
      <c r="D41" s="91">
        <v>41938</v>
      </c>
      <c r="E41" s="50">
        <f>$E$11</f>
        <v>0.40277777777777773</v>
      </c>
      <c r="F41" s="13"/>
      <c r="G41" s="74" t="s">
        <v>79</v>
      </c>
      <c r="H41" s="71" t="s">
        <v>82</v>
      </c>
      <c r="I41" s="92">
        <v>3</v>
      </c>
      <c r="J41" s="75" t="s">
        <v>48</v>
      </c>
      <c r="K41" s="15"/>
      <c r="L41" s="15"/>
      <c r="M41" s="39"/>
      <c r="N41" s="40"/>
      <c r="O41" s="40" t="e">
        <f>IF(L41=3,3,IF(L41=2,1,IF(L41=1,1,IF(L41="","",IF(L41=0,1)))))+IF(M41=3,3,IF(M41=2,1,IF(M41=1,1,IF(M41="","",IF(M41=0,1)))))</f>
        <v>#VALUE!</v>
      </c>
      <c r="P41" s="40" t="e">
        <f>IF(O41=6,"1r",IF(O41=4,"2n",IF(O41=2,"3r","")))</f>
        <v>#VALUE!</v>
      </c>
      <c r="Q41" s="80"/>
    </row>
    <row r="42" spans="4:17" ht="15" customHeight="1" thickBot="1">
      <c r="D42" s="89"/>
      <c r="E42" s="18"/>
      <c r="F42" s="18"/>
      <c r="G42" s="18"/>
      <c r="H42" s="90"/>
      <c r="I42" s="93" t="s">
        <v>14</v>
      </c>
      <c r="J42" s="95" t="s">
        <v>49</v>
      </c>
      <c r="K42" s="36"/>
      <c r="L42" s="36"/>
      <c r="M42" s="36"/>
      <c r="N42" s="88"/>
      <c r="O42" s="40" t="e">
        <f>IF(L42=3,3,IF(L42=2,1,IF(L42=1,1,IF(L42="","",IF(L42=0,1)))))+IF(M42=3,3,IF(M42=2,1,IF(M42=1,1,IF(M42="","",IF(M42=0,1)))))</f>
        <v>#VALUE!</v>
      </c>
      <c r="P42" s="40" t="e">
        <f>IF(O42=6,"1r",IF(O42=4,"2n",IF(O42=2,"3r","")))</f>
        <v>#VALUE!</v>
      </c>
      <c r="Q42" s="80"/>
    </row>
    <row r="43" spans="4:17" ht="60.75" customHeight="1" thickBot="1">
      <c r="D43" s="86"/>
      <c r="E43" s="81"/>
      <c r="F43" s="82"/>
      <c r="G43" s="83"/>
      <c r="H43" s="84"/>
      <c r="I43" s="84"/>
      <c r="J43" s="87"/>
      <c r="K43" s="47"/>
      <c r="L43" s="47"/>
      <c r="M43" s="47"/>
      <c r="N43" s="76"/>
      <c r="O43" s="76"/>
      <c r="P43" s="77"/>
      <c r="Q43" s="77"/>
    </row>
    <row r="44" spans="3:19" ht="12" customHeight="1" thickBot="1">
      <c r="C44" s="1" t="s">
        <v>56</v>
      </c>
      <c r="D44" s="85"/>
      <c r="E44" s="85"/>
      <c r="F44" s="85"/>
      <c r="G44" s="85"/>
      <c r="H44" s="85"/>
      <c r="I44" s="85"/>
      <c r="J44" s="85"/>
      <c r="K44" s="85"/>
      <c r="L44" s="85"/>
      <c r="M44" s="85" t="s">
        <v>18</v>
      </c>
      <c r="N44" s="85"/>
      <c r="O44" s="85"/>
      <c r="P44" s="33"/>
      <c r="Q44" s="33"/>
      <c r="S44" s="34" t="s">
        <v>53</v>
      </c>
    </row>
    <row r="46" spans="4:17" ht="24.75" customHeight="1">
      <c r="D46" s="65" t="s">
        <v>57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8" spans="4:15" ht="15" customHeight="1">
      <c r="D48" s="72"/>
      <c r="E48" s="73"/>
      <c r="F48" s="67" t="s">
        <v>58</v>
      </c>
      <c r="G48" s="67"/>
      <c r="H48" s="67"/>
      <c r="I48" s="67"/>
      <c r="J48" s="67"/>
      <c r="K48" s="67"/>
      <c r="L48" s="67"/>
      <c r="M48" s="67"/>
      <c r="N48" s="67"/>
      <c r="O48" s="67"/>
    </row>
    <row r="49" spans="4:14" ht="30" customHeight="1">
      <c r="D49" s="70" t="s">
        <v>59</v>
      </c>
      <c r="E49" s="70"/>
      <c r="F49" s="70"/>
      <c r="G49" s="4" t="s">
        <v>21</v>
      </c>
      <c r="H49" s="73"/>
      <c r="I49" s="73"/>
      <c r="J49" s="4" t="s">
        <v>22</v>
      </c>
      <c r="K49" s="73"/>
      <c r="N49" s="31" t="s">
        <v>23</v>
      </c>
    </row>
    <row r="50" ht="12" customHeight="1"/>
    <row r="51" ht="12" customHeight="1"/>
    <row r="52" spans="1:7" ht="18.75" customHeight="1" thickBot="1">
      <c r="A52" t="s">
        <v>65</v>
      </c>
      <c r="D52" s="23" t="e">
        <f>IF(O9="1r",J9,IF(O10="1r",J10,IF(O11="1r",J11,"")))</f>
        <v>#VALUE!</v>
      </c>
      <c r="E52" s="24"/>
      <c r="F52" s="32"/>
      <c r="G52" s="25"/>
    </row>
    <row r="53" spans="4:10" ht="18.75" customHeight="1" thickBot="1">
      <c r="D53" s="55">
        <v>41938</v>
      </c>
      <c r="E53" s="52">
        <v>0.4166666666666667</v>
      </c>
      <c r="F53" s="53"/>
      <c r="G53" s="23">
        <f>IF(F52&gt;F54,D52,IF(F52&lt;F54,D54,""))</f>
      </c>
      <c r="H53" s="24"/>
      <c r="I53" s="32"/>
      <c r="J53" s="25"/>
    </row>
    <row r="54" spans="4:10" ht="18.75" customHeight="1" thickBot="1">
      <c r="D54" s="23" t="e">
        <f>IF(O14="2n",J14,IF(O15="2n",J15,IF(O16="2n",J16,"")))</f>
        <v>#VALUE!</v>
      </c>
      <c r="E54" s="28"/>
      <c r="F54" s="56"/>
      <c r="G54" s="25"/>
      <c r="J54" s="26"/>
    </row>
    <row r="55" spans="7:12" ht="18.75" customHeight="1" thickBot="1">
      <c r="G55" s="55">
        <v>41938</v>
      </c>
      <c r="H55" s="52">
        <v>0.4305555555555556</v>
      </c>
      <c r="I55" s="53" t="s">
        <v>60</v>
      </c>
      <c r="J55" s="30">
        <f>IF(I53&gt;I57,G53,IF(I53&lt;I57,G57,""))</f>
      </c>
      <c r="K55" s="32"/>
      <c r="L55" s="25"/>
    </row>
    <row r="56" spans="1:12" ht="18.75" customHeight="1" thickBot="1">
      <c r="A56" t="s">
        <v>66</v>
      </c>
      <c r="D56" s="23" t="e">
        <f>IF(O39="2n",J39,IF(O40="2n",J40,IF(#REF!="2n",#REF!,"")))</f>
        <v>#VALUE!</v>
      </c>
      <c r="E56" s="24"/>
      <c r="F56" s="32"/>
      <c r="G56" s="25"/>
      <c r="J56" s="26"/>
      <c r="L56" s="26"/>
    </row>
    <row r="57" spans="4:12" ht="18.75" customHeight="1" thickBot="1">
      <c r="D57" s="55">
        <v>41938</v>
      </c>
      <c r="E57" s="52">
        <v>0.4166666666666667</v>
      </c>
      <c r="F57" s="53" t="s">
        <v>60</v>
      </c>
      <c r="G57" s="23">
        <f>IF(F56&gt;F58,D56,IF(F56&lt;F58,D58,""))</f>
      </c>
      <c r="H57" s="28"/>
      <c r="I57" s="56"/>
      <c r="J57" s="25"/>
      <c r="L57" s="26"/>
    </row>
    <row r="58" spans="1:21" ht="18.75" customHeight="1" thickBot="1">
      <c r="A58" t="s">
        <v>67</v>
      </c>
      <c r="D58" s="23" t="e">
        <f>IF(O41="1r",J41,IF(#REF!="1r",#REF!,IF(#REF!="1r",#REF!,"")))</f>
        <v>#VALUE!</v>
      </c>
      <c r="E58" s="28"/>
      <c r="F58" s="56"/>
      <c r="G58" s="25"/>
      <c r="J58" s="29"/>
      <c r="L58" s="26"/>
      <c r="U58" s="31"/>
    </row>
    <row r="59" spans="8:21" ht="18.75" customHeight="1" thickBot="1">
      <c r="H59" s="64">
        <v>41938</v>
      </c>
      <c r="I59" s="64"/>
      <c r="J59" s="54">
        <v>0.4444444444444444</v>
      </c>
      <c r="K59" s="53" t="s">
        <v>60</v>
      </c>
      <c r="L59" s="30">
        <f>IF(K55&gt;K63,J55,IF(K55&lt;K63,J63,""))</f>
      </c>
      <c r="M59" s="24"/>
      <c r="N59" s="24"/>
      <c r="O59" s="32"/>
      <c r="U59" s="31"/>
    </row>
    <row r="60" spans="1:21" ht="18.75" customHeight="1" thickBot="1">
      <c r="A60" t="s">
        <v>68</v>
      </c>
      <c r="D60" s="23" t="e">
        <f>IF(O29="1r",J29,IF(O30="1r",J30,IF(O31="1r",J31,"")))</f>
        <v>#VALUE!</v>
      </c>
      <c r="E60" s="24"/>
      <c r="F60" s="32"/>
      <c r="G60" s="25"/>
      <c r="J60" s="29"/>
      <c r="L60" s="27"/>
      <c r="P60" s="26"/>
      <c r="U60" s="31"/>
    </row>
    <row r="61" spans="4:21" ht="18.75" customHeight="1" thickBot="1">
      <c r="D61" s="55">
        <v>41938</v>
      </c>
      <c r="E61" s="52">
        <f>$E$53</f>
        <v>0.4166666666666667</v>
      </c>
      <c r="F61" s="53" t="s">
        <v>61</v>
      </c>
      <c r="G61" s="23">
        <f>IF(F60&gt;F62,D60,IF(F60&lt;F62,D62,""))</f>
      </c>
      <c r="H61" s="24"/>
      <c r="I61" s="32"/>
      <c r="J61" s="25"/>
      <c r="L61" s="27"/>
      <c r="P61" s="26"/>
      <c r="U61" s="31"/>
    </row>
    <row r="62" spans="1:21" ht="18.75" customHeight="1" thickBot="1">
      <c r="A62" t="s">
        <v>69</v>
      </c>
      <c r="D62" s="23" t="e">
        <f>IF(O34="2n",J34,IF(O35="2n",J35,IF(O36="2n",J36,"")))</f>
        <v>#VALUE!</v>
      </c>
      <c r="E62" s="28"/>
      <c r="F62" s="56"/>
      <c r="G62" s="25"/>
      <c r="J62" s="26"/>
      <c r="L62" s="26"/>
      <c r="P62" s="26"/>
      <c r="U62" s="31"/>
    </row>
    <row r="63" spans="7:16" ht="18.75" customHeight="1" thickBot="1">
      <c r="G63" s="55">
        <v>41938</v>
      </c>
      <c r="H63" s="52">
        <f>H55</f>
        <v>0.4305555555555556</v>
      </c>
      <c r="I63" s="53" t="s">
        <v>61</v>
      </c>
      <c r="J63" s="30">
        <f>IF(I61&gt;I65,G61,IF(I61&lt;I65,G65,""))</f>
      </c>
      <c r="K63" s="56"/>
      <c r="L63" s="25"/>
      <c r="P63" s="26"/>
    </row>
    <row r="64" spans="1:21" ht="18.75" customHeight="1" thickBot="1">
      <c r="A64" t="s">
        <v>70</v>
      </c>
      <c r="D64" s="23" t="e">
        <f>IF(O19="2n",J19,IF(O20="2n",J20,IF(O21="2n",J21,"")))</f>
        <v>#VALUE!</v>
      </c>
      <c r="E64" s="24"/>
      <c r="F64" s="32"/>
      <c r="G64" s="25"/>
      <c r="I64" s="21"/>
      <c r="J64" s="27"/>
      <c r="P64" s="26"/>
      <c r="U64" s="31"/>
    </row>
    <row r="65" spans="4:21" ht="18.75" customHeight="1" thickBot="1">
      <c r="D65" s="55">
        <v>41938</v>
      </c>
      <c r="E65" s="52">
        <f>$E$53</f>
        <v>0.4166666666666667</v>
      </c>
      <c r="F65" s="53" t="s">
        <v>62</v>
      </c>
      <c r="G65" s="23">
        <f>IF(F64&gt;F66,D64,IF(F64&lt;F66,D66,""))</f>
      </c>
      <c r="H65" s="28"/>
      <c r="I65" s="56"/>
      <c r="J65" s="25"/>
      <c r="P65" s="26"/>
      <c r="U65" s="31"/>
    </row>
    <row r="66" spans="1:21" ht="18.75" customHeight="1" thickBot="1">
      <c r="A66" t="s">
        <v>71</v>
      </c>
      <c r="D66" s="23" t="e">
        <f>IF(O24="1r",J24,IF(O25="1r",J25,IF(O26="1r",J26,"")))</f>
        <v>#VALUE!</v>
      </c>
      <c r="E66" s="28"/>
      <c r="F66" s="56"/>
      <c r="G66" s="25"/>
      <c r="P66" s="26"/>
      <c r="U66" s="31"/>
    </row>
    <row r="67" spans="10:21" ht="18.75" customHeight="1" thickBot="1">
      <c r="J67" s="64">
        <v>41938</v>
      </c>
      <c r="K67" s="64"/>
      <c r="M67" s="60">
        <v>0.4583333333333333</v>
      </c>
      <c r="O67" s="53" t="s">
        <v>60</v>
      </c>
      <c r="P67" s="30">
        <f>IF(O59&gt;O75,L59,IF(O59&lt;O75,L75,""))</f>
      </c>
      <c r="Q67" s="28"/>
      <c r="U67" s="31"/>
    </row>
    <row r="68" spans="1:21" ht="18.75" customHeight="1" thickBot="1">
      <c r="A68" s="28" t="s">
        <v>72</v>
      </c>
      <c r="D68" s="23" t="e">
        <f>IF(O19="1r",J19,IF(O20="1r",J20,IF(O21="1r",J21,"")))</f>
        <v>#VALUE!</v>
      </c>
      <c r="E68" s="24"/>
      <c r="F68" s="32"/>
      <c r="G68" s="25"/>
      <c r="P68" s="26"/>
      <c r="U68" s="31"/>
    </row>
    <row r="69" spans="1:21" ht="18.75" customHeight="1" thickBot="1">
      <c r="A69" s="62"/>
      <c r="D69" s="55">
        <v>41938</v>
      </c>
      <c r="E69" s="52">
        <v>0.7361111111111112</v>
      </c>
      <c r="F69" s="53" t="s">
        <v>25</v>
      </c>
      <c r="G69" s="23">
        <f>IF(F68&gt;F70,D68,IF(F68&lt;F70,D70,""))</f>
      </c>
      <c r="H69" s="24"/>
      <c r="I69" s="32"/>
      <c r="J69" s="25"/>
      <c r="P69" s="26"/>
      <c r="U69" s="31"/>
    </row>
    <row r="70" spans="1:21" ht="18.75" customHeight="1" thickBot="1">
      <c r="A70" s="63" t="s">
        <v>73</v>
      </c>
      <c r="D70" s="23" t="e">
        <f>IF(O24="2n",J24,IF(O25="2n",J25,IF(O26="2n",J26,"")))</f>
        <v>#VALUE!</v>
      </c>
      <c r="E70" s="28"/>
      <c r="F70" s="56"/>
      <c r="G70" s="25"/>
      <c r="J70" s="26"/>
      <c r="P70" s="26"/>
      <c r="U70" s="31"/>
    </row>
    <row r="71" spans="7:21" ht="18.75" customHeight="1" thickBot="1">
      <c r="G71" s="55">
        <v>41938</v>
      </c>
      <c r="H71" s="52">
        <v>0.4305555555555556</v>
      </c>
      <c r="I71" s="53" t="s">
        <v>62</v>
      </c>
      <c r="J71" s="30">
        <f>IF(I69&gt;I73,G69,IF(I69&lt;I73,G73,""))</f>
      </c>
      <c r="K71" s="32"/>
      <c r="L71" s="25"/>
      <c r="P71" s="26"/>
      <c r="Q71" s="29"/>
      <c r="U71" s="31"/>
    </row>
    <row r="72" spans="1:21" ht="18.75" customHeight="1" thickBot="1">
      <c r="A72" t="s">
        <v>74</v>
      </c>
      <c r="D72" s="23" t="e">
        <f>IF(O29="2n",J29,IF(O30="2n",J30,IF(O31="2n",J31,"")))</f>
        <v>#VALUE!</v>
      </c>
      <c r="E72" s="24"/>
      <c r="F72" s="32"/>
      <c r="G72" s="25"/>
      <c r="J72" s="26"/>
      <c r="L72" s="26"/>
      <c r="P72" s="26"/>
      <c r="Q72" s="29"/>
      <c r="U72" s="31"/>
    </row>
    <row r="73" spans="4:21" ht="18.75" customHeight="1" thickBot="1">
      <c r="D73" s="55">
        <v>41938</v>
      </c>
      <c r="E73" s="52">
        <f>$E$53</f>
        <v>0.4166666666666667</v>
      </c>
      <c r="F73" s="53" t="s">
        <v>24</v>
      </c>
      <c r="G73" s="23">
        <f>IF(F72&gt;F74,D72,IF(F72&lt;F74,D74,""))</f>
      </c>
      <c r="H73" s="28"/>
      <c r="I73" s="56"/>
      <c r="J73" s="25"/>
      <c r="L73" s="26"/>
      <c r="P73" s="26"/>
      <c r="Q73" s="29"/>
      <c r="U73" s="31"/>
    </row>
    <row r="74" spans="1:21" ht="18.75" customHeight="1" thickBot="1">
      <c r="A74" t="s">
        <v>75</v>
      </c>
      <c r="D74" s="23" t="e">
        <f>IF(O34="1r",J34,IF(O35="1r",J35,IF(O36="1r",J36,"")))</f>
        <v>#VALUE!</v>
      </c>
      <c r="E74" s="28"/>
      <c r="F74" s="56"/>
      <c r="G74" s="25"/>
      <c r="J74" s="29"/>
      <c r="L74" s="26"/>
      <c r="P74" s="26"/>
      <c r="Q74" s="29"/>
      <c r="U74" s="31"/>
    </row>
    <row r="75" spans="8:21" ht="18.75" customHeight="1" thickBot="1">
      <c r="H75" s="64">
        <v>41938</v>
      </c>
      <c r="I75" s="64"/>
      <c r="J75" s="54">
        <v>0.4444444444444444</v>
      </c>
      <c r="K75" s="53" t="s">
        <v>61</v>
      </c>
      <c r="L75" s="30">
        <f>IF(K71&gt;K79,J71,IF(K71&lt;K79,J79,""))</f>
      </c>
      <c r="M75" s="24"/>
      <c r="N75" s="28"/>
      <c r="O75" s="56"/>
      <c r="Q75" s="29"/>
      <c r="U75" s="31"/>
    </row>
    <row r="76" spans="1:21" ht="18.75" customHeight="1" thickBot="1">
      <c r="A76" t="s">
        <v>76</v>
      </c>
      <c r="D76" s="23" t="e">
        <f>IF(O39="1r",J39,IF(O40="1r",J40,IF(#REF!="1r",#REF!,"")))</f>
        <v>#VALUE!</v>
      </c>
      <c r="E76" s="24"/>
      <c r="F76" s="32"/>
      <c r="G76" s="25"/>
      <c r="J76" s="29"/>
      <c r="L76" s="27"/>
      <c r="Q76" s="29"/>
      <c r="U76" s="31"/>
    </row>
    <row r="77" spans="4:21" ht="18.75" customHeight="1" thickBot="1">
      <c r="D77" s="55">
        <v>41938</v>
      </c>
      <c r="E77" s="52">
        <f>$E$53</f>
        <v>0.4166666666666667</v>
      </c>
      <c r="F77" s="53" t="s">
        <v>17</v>
      </c>
      <c r="G77" s="23">
        <f>IF(F76&gt;F78,D76,IF(F76&lt;F78,D78,""))</f>
      </c>
      <c r="H77" s="24"/>
      <c r="I77" s="32"/>
      <c r="J77" s="25"/>
      <c r="L77" s="27"/>
      <c r="Q77" s="29"/>
      <c r="U77" s="31"/>
    </row>
    <row r="78" spans="1:17" ht="18.75" customHeight="1" thickBot="1">
      <c r="A78" t="s">
        <v>77</v>
      </c>
      <c r="D78" s="23" t="e">
        <f>IF(O41="2n",J41,IF(#REF!="2n",#REF!,IF(#REF!="2n",#REF!,"")))</f>
        <v>#VALUE!</v>
      </c>
      <c r="E78" s="28"/>
      <c r="F78" s="56"/>
      <c r="G78" s="25"/>
      <c r="J78" s="26"/>
      <c r="L78" s="26"/>
      <c r="Q78" s="29"/>
    </row>
    <row r="79" spans="7:17" ht="18.75" customHeight="1" thickBot="1">
      <c r="G79" s="55">
        <v>41938</v>
      </c>
      <c r="H79" s="52">
        <f>H71</f>
        <v>0.4305555555555556</v>
      </c>
      <c r="I79" s="53" t="s">
        <v>25</v>
      </c>
      <c r="J79" s="30">
        <f>IF(I77&gt;I81,G77,IF(I77&lt;I81,G81,""))</f>
      </c>
      <c r="K79" s="56"/>
      <c r="L79" s="25"/>
      <c r="Q79" s="29"/>
    </row>
    <row r="80" spans="4:17" ht="18.75" customHeight="1" thickBot="1">
      <c r="D80" s="23" t="e">
        <f>IF(O9="2n",J9,IF(O10="2n",J10,IF(O11="2n",J11,"")))</f>
        <v>#VALUE!</v>
      </c>
      <c r="E80" s="24"/>
      <c r="F80" s="32"/>
      <c r="G80" s="25"/>
      <c r="I80" s="21"/>
      <c r="J80" s="27"/>
      <c r="Q80" s="29"/>
    </row>
    <row r="81" spans="4:10" ht="18.75" customHeight="1" thickBot="1">
      <c r="D81" s="55">
        <v>41938</v>
      </c>
      <c r="E81" s="52">
        <f>$E$53</f>
        <v>0.4166666666666667</v>
      </c>
      <c r="F81" s="53"/>
      <c r="G81" s="23">
        <f>IF(F80&gt;F82,D80,IF(F80&lt;F82,D82,""))</f>
      </c>
      <c r="H81" s="28"/>
      <c r="I81" s="56"/>
      <c r="J81" s="25"/>
    </row>
    <row r="82" spans="1:7" ht="18.75" customHeight="1" thickBot="1">
      <c r="A82" t="s">
        <v>78</v>
      </c>
      <c r="D82" s="23" t="e">
        <f>IF(O14="1r",J14,IF(O15="1r",J15,IF(O16="1r",J16,"")))</f>
        <v>#VALUE!</v>
      </c>
      <c r="E82" s="28"/>
      <c r="F82" s="56"/>
      <c r="G82" s="25"/>
    </row>
    <row r="83" ht="12" customHeight="1"/>
    <row r="84" ht="12" customHeight="1"/>
    <row r="85" ht="12" customHeight="1"/>
    <row r="86" spans="5:9" ht="12" customHeight="1">
      <c r="E86" s="29"/>
      <c r="F86" s="29"/>
      <c r="G86" s="29"/>
      <c r="H86" s="29"/>
      <c r="I86" s="29"/>
    </row>
    <row r="87" spans="5:9" ht="12" customHeight="1">
      <c r="E87" s="29"/>
      <c r="F87" s="29"/>
      <c r="G87" s="29"/>
      <c r="H87" s="29"/>
      <c r="I87" s="29"/>
    </row>
    <row r="88" spans="5:9" ht="12" customHeight="1">
      <c r="E88" s="29"/>
      <c r="F88" s="29"/>
      <c r="G88" s="29"/>
      <c r="H88" s="29"/>
      <c r="I88" s="29"/>
    </row>
    <row r="89" spans="5:9" ht="12" customHeight="1">
      <c r="E89" s="29"/>
      <c r="F89" s="29"/>
      <c r="G89" s="29"/>
      <c r="H89" s="29"/>
      <c r="I89" s="29"/>
    </row>
    <row r="90" spans="5:9" ht="12" customHeight="1">
      <c r="E90" s="29"/>
      <c r="F90" s="29"/>
      <c r="G90" s="29"/>
      <c r="H90" s="29"/>
      <c r="I90" s="29"/>
    </row>
    <row r="91" spans="5:9" ht="12" customHeight="1">
      <c r="E91" s="29"/>
      <c r="F91" s="29"/>
      <c r="G91" s="29"/>
      <c r="H91" s="29"/>
      <c r="I91" s="29"/>
    </row>
    <row r="92" spans="5:9" ht="12" customHeight="1">
      <c r="E92" s="29"/>
      <c r="F92" s="29"/>
      <c r="G92" s="29"/>
      <c r="H92" s="29"/>
      <c r="I92" s="29"/>
    </row>
    <row r="93" spans="5:9" ht="12" customHeight="1">
      <c r="E93" s="29"/>
      <c r="F93" s="29"/>
      <c r="G93" s="29"/>
      <c r="H93" s="29"/>
      <c r="I93" s="29"/>
    </row>
    <row r="94" spans="5:9" ht="12" customHeight="1">
      <c r="E94" s="29"/>
      <c r="F94" s="29"/>
      <c r="G94" s="29"/>
      <c r="H94" s="29"/>
      <c r="I94" s="29"/>
    </row>
    <row r="95" spans="5:9" ht="12.75">
      <c r="E95" s="29"/>
      <c r="F95" s="29"/>
      <c r="G95" s="29"/>
      <c r="H95" s="29"/>
      <c r="I95" s="29"/>
    </row>
    <row r="96" spans="5:9" ht="12.75">
      <c r="E96" s="29"/>
      <c r="F96" s="29"/>
      <c r="G96" s="29"/>
      <c r="H96" s="29"/>
      <c r="I96" s="29"/>
    </row>
    <row r="97" spans="5:9" ht="12.75">
      <c r="E97" s="29"/>
      <c r="F97" s="29"/>
      <c r="G97" s="29"/>
      <c r="H97" s="29"/>
      <c r="I97" s="29"/>
    </row>
    <row r="98" spans="5:9" ht="12.75">
      <c r="E98" s="29"/>
      <c r="F98" s="29"/>
      <c r="G98" s="29"/>
      <c r="H98" s="29"/>
      <c r="I98" s="29"/>
    </row>
    <row r="99" spans="5:9" ht="12.75">
      <c r="E99" s="29"/>
      <c r="F99" s="29"/>
      <c r="G99" s="29"/>
      <c r="H99" s="29"/>
      <c r="I99" s="29"/>
    </row>
    <row r="100" spans="5:9" ht="12.75">
      <c r="E100" s="29"/>
      <c r="F100" s="29"/>
      <c r="G100" s="29"/>
      <c r="H100" s="29"/>
      <c r="I100" s="29"/>
    </row>
    <row r="101" spans="5:9" ht="12.75">
      <c r="E101" s="29"/>
      <c r="F101" s="29"/>
      <c r="G101" s="29"/>
      <c r="H101" s="29"/>
      <c r="I101" s="29"/>
    </row>
    <row r="102" spans="5:9" ht="12.75">
      <c r="E102" s="29"/>
      <c r="F102" s="29"/>
      <c r="G102" s="29"/>
      <c r="H102" s="29"/>
      <c r="I102" s="29"/>
    </row>
    <row r="103" spans="5:9" ht="12.75">
      <c r="E103" s="29"/>
      <c r="F103" s="29"/>
      <c r="G103" s="29"/>
      <c r="H103" s="29"/>
      <c r="I103" s="29"/>
    </row>
    <row r="104" spans="5:9" ht="12.75">
      <c r="E104" s="29"/>
      <c r="F104" s="29"/>
      <c r="G104" s="29"/>
      <c r="H104" s="29"/>
      <c r="I104" s="29"/>
    </row>
    <row r="105" spans="5:9" ht="12.75">
      <c r="E105" s="29"/>
      <c r="F105" s="29"/>
      <c r="G105" s="29"/>
      <c r="H105" s="29"/>
      <c r="I105" s="29"/>
    </row>
    <row r="106" spans="5:9" ht="12.75">
      <c r="E106" s="29"/>
      <c r="F106" s="29"/>
      <c r="G106" s="29"/>
      <c r="H106" s="29"/>
      <c r="I106" s="29"/>
    </row>
    <row r="107" spans="5:9" ht="12.75">
      <c r="E107" s="29"/>
      <c r="F107" s="29"/>
      <c r="G107" s="29"/>
      <c r="H107" s="29"/>
      <c r="I107" s="29"/>
    </row>
    <row r="108" spans="5:9" ht="12.75">
      <c r="E108" s="29"/>
      <c r="F108" s="29"/>
      <c r="G108" s="29"/>
      <c r="H108" s="29"/>
      <c r="I108" s="29"/>
    </row>
    <row r="109" spans="5:9" ht="12.75">
      <c r="E109" s="29"/>
      <c r="F109" s="29"/>
      <c r="G109" s="29"/>
      <c r="H109" s="29"/>
      <c r="I109" s="29"/>
    </row>
    <row r="110" spans="5:9" ht="12.75">
      <c r="E110" s="29"/>
      <c r="F110" s="29"/>
      <c r="G110" s="29"/>
      <c r="H110" s="29"/>
      <c r="I110" s="29"/>
    </row>
    <row r="111" spans="5:9" ht="12.75">
      <c r="E111" s="29"/>
      <c r="F111" s="29"/>
      <c r="G111" s="29"/>
      <c r="H111" s="29"/>
      <c r="I111" s="29"/>
    </row>
    <row r="112" spans="5:9" ht="12.75">
      <c r="E112" s="29"/>
      <c r="F112" s="29"/>
      <c r="G112" s="29"/>
      <c r="H112" s="29"/>
      <c r="I112" s="29"/>
    </row>
    <row r="113" spans="5:9" ht="12.75">
      <c r="E113" s="29"/>
      <c r="F113" s="29"/>
      <c r="G113" s="29"/>
      <c r="H113" s="29"/>
      <c r="I113" s="29"/>
    </row>
    <row r="114" spans="5:9" ht="12.75">
      <c r="E114" s="29"/>
      <c r="F114" s="29"/>
      <c r="G114" s="29"/>
      <c r="H114" s="29"/>
      <c r="I114" s="29"/>
    </row>
    <row r="115" spans="5:9" ht="12.75">
      <c r="E115" s="29"/>
      <c r="F115" s="29"/>
      <c r="G115" s="29"/>
      <c r="H115" s="29"/>
      <c r="I115" s="29"/>
    </row>
    <row r="116" ht="12.75"/>
    <row r="117" ht="12.75"/>
    <row r="118" ht="12.75"/>
    <row r="119" ht="12.75"/>
    <row r="120" ht="12.75"/>
    <row r="121" ht="12.75"/>
  </sheetData>
  <sheetProtection/>
  <mergeCells count="9">
    <mergeCell ref="Q39:Q40"/>
    <mergeCell ref="H75:I75"/>
    <mergeCell ref="D46:Q46"/>
    <mergeCell ref="F48:O48"/>
    <mergeCell ref="E5:M5"/>
    <mergeCell ref="D3:O3"/>
    <mergeCell ref="J67:K67"/>
    <mergeCell ref="D49:F49"/>
    <mergeCell ref="H59:I59"/>
  </mergeCells>
  <printOptions horizontalCentered="1"/>
  <pageMargins left="0.5905511811023623" right="0.5905511811023623" top="0.7874015748031497" bottom="0.7874015748031497" header="0.511811024" footer="0.511811024"/>
  <pageSetup horizontalDpi="360" verticalDpi="360" orientation="portrait" paperSize="9" r:id="rId1"/>
  <headerFooter alignWithMargins="0">
    <oddHeader>&amp;R&amp;"Times New Roman,Normal"TEMPORADA 03/04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2004-03-16T17:55:31Z</cp:lastPrinted>
  <dcterms:created xsi:type="dcterms:W3CDTF">2004-03-15T11:26:35Z</dcterms:created>
  <dcterms:modified xsi:type="dcterms:W3CDTF">2014-10-22T17:26:51Z</dcterms:modified>
  <cp:category/>
  <cp:version/>
  <cp:contentType/>
  <cp:contentStatus/>
</cp:coreProperties>
</file>