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tabRatio="770" activeTab="4"/>
  </bookViews>
  <sheets>
    <sheet name="13 taules (2)" sheetId="1" r:id="rId1"/>
    <sheet name="Benjamí1" sheetId="2" r:id="rId2"/>
    <sheet name="Benjamí -2" sheetId="3" r:id="rId3"/>
    <sheet name="Benjamí -3" sheetId="4" r:id="rId4"/>
    <sheet name="Benjamí -4" sheetId="5" r:id="rId5"/>
    <sheet name="FASE FINAL BENJAM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lut">#REF!</definedName>
    <definedName name="Absolut1" localSheetId="0">#REF!</definedName>
    <definedName name="Absolut1">#REF!</definedName>
    <definedName name="Absolut100" localSheetId="0">#REF!</definedName>
    <definedName name="Absolut100">#REF!</definedName>
    <definedName name="Absolut20" localSheetId="0">#REF!</definedName>
    <definedName name="Absolut20">#REF!</definedName>
    <definedName name="Absolut40" localSheetId="0">#REF!</definedName>
    <definedName name="Absolut40">#REF!</definedName>
    <definedName name="Absolut60" localSheetId="0">#REF!</definedName>
    <definedName name="Absolut60">#REF!</definedName>
    <definedName name="absolut64">#REF!</definedName>
    <definedName name="Absolut75" localSheetId="0">#REF!</definedName>
    <definedName name="Absolut75">#REF!</definedName>
    <definedName name="Absolut80" localSheetId="0">#REF!</definedName>
    <definedName name="Absolut80">#REF!</definedName>
    <definedName name="_xlnm.Print_Area" localSheetId="0">'13 taules (2)'!$A$1:$O$40</definedName>
    <definedName name="_xlnm.Print_Area" localSheetId="2">'Benjamí -2'!$A$12:$BY$113</definedName>
    <definedName name="_xlnm.Print_Area" localSheetId="3">'Benjamí -3'!$A$12:$BY$113</definedName>
    <definedName name="_xlnm.Print_Area" localSheetId="4">'Benjamí -4'!$A$12:$BY$113</definedName>
    <definedName name="_xlnm.Print_Area" localSheetId="1">'Benjamí1'!$A$12:$BY$113</definedName>
    <definedName name="Borrar" localSheetId="0">#REF!,#REF!,#REF!,#REF!</definedName>
    <definedName name="Borrar">#REF!,#REF!,#REF!,#REF!</definedName>
    <definedName name="fem">'[7]Hoja1'!$E$11,'[7]Hoja1'!$E$19,'[7]Hoja1'!$I$15,'[7]Hoja1'!$I$31,'[7]Hoja1'!$E$27,'[7]Hoja1'!$E$35,'[7]Hoja1'!$M$23,'[7]Hoja1'!$E$43,'[7]Hoja1'!$E$51,'[7]Hoja1'!$I$47,'[7]Hoja1'!$M$55,'[7]Hoja1'!$I$63,'[7]Hoja1'!$E$59,'[7]Hoja1'!$E$67</definedName>
    <definedName name="feo">'[8]Hoja1'!$E$11,'[8]Hoja1'!$E$19,'[8]Hoja1'!$I$15,'[8]Hoja1'!$I$31,'[8]Hoja1'!$E$27,'[8]Hoja1'!$E$35,'[8]Hoja1'!$M$23,'[8]Hoja1'!$E$43,'[8]Hoja1'!$E$51,'[8]Hoja1'!$I$47,'[8]Hoja1'!$M$55,'[8]Hoja1'!$I$63,'[8]Hoja1'!$E$59,'[8]Hoja1'!$E$67</definedName>
    <definedName name="guapo">#REF!</definedName>
    <definedName name="impri" localSheetId="0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">'[7]Hoja1'!$E$11,'[7]Hoja1'!$E$19,'[7]Hoja1'!$I$15,'[7]Hoja1'!$I$31,'[7]Hoja1'!$E$27,'[7]Hoja1'!$E$35,'[7]Hoja1'!$M$23,'[7]Hoja1'!$E$43,'[7]Hoja1'!$E$51,'[7]Hoja1'!$I$47,'[7]Hoja1'!$M$55,'[7]Hoja1'!$I$63,'[7]Hoja1'!$E$59,'[7]Hoja1'!$E$67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">'[7]Hoja1'!$E$11,'[7]Hoja1'!$E$19,'[7]Hoja1'!$I$15,'[7]Hoja1'!$I$31,'[7]Hoja1'!$E$27,'[7]Hoja1'!$E$35,'[7]Hoja1'!$M$23,'[7]Hoja1'!$E$43,'[7]Hoja1'!$E$51,'[7]Hoja1'!$I$47,'[7]Hoja1'!$M$55,'[7]Hoja1'!$I$63,'[7]Hoja1'!$E$59,'[7]Hoja1'!$E$67</definedName>
    <definedName name="Infantil1" localSheetId="0">#REF!</definedName>
    <definedName name="Infantil1">#REF!</definedName>
    <definedName name="Inff" localSheetId="0">#REF!,#REF!,#REF!,#REF!,#REF!,#REF!,#REF!,#REF!,#REF!,#REF!,#REF!,#REF!,#REF!,#REF!</definedName>
    <definedName name="Inff">#REF!,#REF!,#REF!,#REF!,#REF!,#REF!,#REF!,#REF!,#REF!,#REF!,#REF!,#REF!,#REF!,#REF!</definedName>
    <definedName name="open34">#REF!</definedName>
    <definedName name="pop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popopopo">'[8]Hoja1'!$E$11,'[8]Hoja1'!$E$19,'[8]Hoja1'!$I$15,'[8]Hoja1'!$I$31,'[8]Hoja1'!$E$27,'[8]Hoja1'!$E$35,'[8]Hoja1'!$M$23,'[8]Hoja1'!$E$43,'[8]Hoja1'!$E$51,'[8]Hoja1'!$I$47,'[8]Hoja1'!$M$55,'[8]Hoja1'!$I$63,'[8]Hoja1'!$E$59,'[8]Hoja1'!$E$67</definedName>
    <definedName name="ppp">'[9]Fase Final Inf.'!$E$11,'[9]Fase Final Inf.'!$E$19,'[9]Fase Final Inf.'!$I$15,'[9]Fase Final Inf.'!$I$31,'[9]Fase Final Inf.'!$E$27,'[9]Fase Final Inf.'!$E$35,'[9]Fase Final Inf.'!$M$23,'[9]Fase Final Inf.'!$E$43,'[9]Fase Final Inf.'!$E$51,'[9]Fase Final Inf.'!$I$47,'[9]Fase Final Inf.'!$M$55,'[9]Fase Final Inf.'!$I$63,'[9]Fase Final Inf.'!$E$59,'[9]Fase Final Inf.'!$E$67</definedName>
    <definedName name="result" localSheetId="0">'[5]alevi-1'!$CN$43:$CP$51</definedName>
    <definedName name="result" localSheetId="2">'Benjamí -2'!$CJ$45:$CL$53</definedName>
    <definedName name="result" localSheetId="3">'Benjamí -3'!$CJ$45:$CL$53</definedName>
    <definedName name="result" localSheetId="4">'Benjamí -4'!$CJ$45:$CL$53</definedName>
    <definedName name="result">'Benjamí1'!$CJ$45:$CL$53</definedName>
    <definedName name="_xlnm.Print_Titles" localSheetId="2">'Benjamí -2'!$12:$16</definedName>
    <definedName name="_xlnm.Print_Titles" localSheetId="3">'Benjamí -3'!$12:$16</definedName>
    <definedName name="_xlnm.Print_Titles" localSheetId="4">'Benjamí -4'!$12:$16</definedName>
    <definedName name="_xlnm.Print_Titles" localSheetId="1">'Benjamí1'!$12:$16</definedName>
  </definedNames>
  <calcPr fullCalcOnLoad="1"/>
</workbook>
</file>

<file path=xl/sharedStrings.xml><?xml version="1.0" encoding="utf-8"?>
<sst xmlns="http://schemas.openxmlformats.org/spreadsheetml/2006/main" count="1189" uniqueCount="244">
  <si>
    <t>Categoria:</t>
  </si>
  <si>
    <t>Local de joc:</t>
  </si>
  <si>
    <t>-</t>
  </si>
  <si>
    <t>Taula</t>
  </si>
  <si>
    <t>Acta de l'encontre celebrat a:</t>
  </si>
  <si>
    <t>el dia:</t>
  </si>
  <si>
    <t xml:space="preserve">a les </t>
  </si>
  <si>
    <t>Fase:</t>
  </si>
  <si>
    <t>Grup:</t>
  </si>
  <si>
    <t>Taula:</t>
  </si>
  <si>
    <t>Competició:</t>
  </si>
  <si>
    <t>Temp.:</t>
  </si>
  <si>
    <t>1r.</t>
  </si>
  <si>
    <t>2n.</t>
  </si>
  <si>
    <t>3r,</t>
  </si>
  <si>
    <t>4t.</t>
  </si>
  <si>
    <t>5è</t>
  </si>
  <si>
    <t>GUANYADOR (NOM)</t>
  </si>
  <si>
    <t>RESULT</t>
  </si>
  <si>
    <t>JOC</t>
  </si>
  <si>
    <t>PART</t>
  </si>
  <si>
    <t>3-5</t>
  </si>
  <si>
    <t>1-4</t>
  </si>
  <si>
    <t>2-3</t>
  </si>
  <si>
    <t>1-3</t>
  </si>
  <si>
    <t>2-6</t>
  </si>
  <si>
    <t>4-5</t>
  </si>
  <si>
    <t>2-4</t>
  </si>
  <si>
    <t>1-2</t>
  </si>
  <si>
    <t>2-5</t>
  </si>
  <si>
    <t>3-4</t>
  </si>
  <si>
    <t>1-6</t>
  </si>
  <si>
    <t>1-5</t>
  </si>
  <si>
    <t>5-6</t>
  </si>
  <si>
    <t>4-6</t>
  </si>
  <si>
    <t>3-6</t>
  </si>
  <si>
    <t>PJ</t>
  </si>
  <si>
    <t>PG</t>
  </si>
  <si>
    <t>PP</t>
  </si>
  <si>
    <t>pts</t>
  </si>
  <si>
    <t>CONTROL FCTT</t>
  </si>
  <si>
    <t xml:space="preserve">Grup: </t>
  </si>
  <si>
    <t>GR.6</t>
  </si>
  <si>
    <t>GR.5</t>
  </si>
  <si>
    <t>GR.4</t>
  </si>
  <si>
    <t>GR.3</t>
  </si>
  <si>
    <t>Clasificacion provisional.</t>
  </si>
  <si>
    <t>4</t>
  </si>
  <si>
    <t>5</t>
  </si>
  <si>
    <t>1</t>
  </si>
  <si>
    <t>2</t>
  </si>
  <si>
    <t>6</t>
  </si>
  <si>
    <t>3</t>
  </si>
  <si>
    <t>jugador a</t>
  </si>
  <si>
    <t>jugador b</t>
  </si>
  <si>
    <t>ARB -&gt;</t>
  </si>
  <si>
    <t>Celebrat a:</t>
  </si>
  <si>
    <t>El dia:</t>
  </si>
  <si>
    <t>A les:</t>
  </si>
  <si>
    <t>Competició</t>
  </si>
  <si>
    <t>Temporada:</t>
  </si>
  <si>
    <t>Jugadors</t>
  </si>
  <si>
    <t>Clubs</t>
  </si>
  <si>
    <t>3np</t>
  </si>
  <si>
    <t>3 - np</t>
  </si>
  <si>
    <t>a</t>
  </si>
  <si>
    <t>30</t>
  </si>
  <si>
    <t>3 - 0</t>
  </si>
  <si>
    <t>31</t>
  </si>
  <si>
    <t>3 - 1</t>
  </si>
  <si>
    <t>3 - 2</t>
  </si>
  <si>
    <t>32</t>
  </si>
  <si>
    <t>np3</t>
  </si>
  <si>
    <t>np - 3</t>
  </si>
  <si>
    <t>b</t>
  </si>
  <si>
    <t>03</t>
  </si>
  <si>
    <t>0 - 3</t>
  </si>
  <si>
    <t>13</t>
  </si>
  <si>
    <t>1 - 3</t>
  </si>
  <si>
    <t>23</t>
  </si>
  <si>
    <t>2 - 3</t>
  </si>
  <si>
    <t xml:space="preserve"> </t>
  </si>
  <si>
    <t>np</t>
  </si>
  <si>
    <t>Federació Catalana de Tennis de Taula</t>
  </si>
  <si>
    <t>C/ Duquessa d'Orleans, 29</t>
  </si>
  <si>
    <t>08034 Barcelona. Tel. 93 280 03 00 - Fax. 93 280 35 42</t>
  </si>
  <si>
    <t>(*)  Codis: 3np= "3-np"; 30= "3-0"; 31= "3-1"; 32= "3-2"; np3= "np-3"; 03= "0-3"; 13= "1-3"; 23= "2-3"</t>
  </si>
  <si>
    <t>Codis</t>
  </si>
  <si>
    <t xml:space="preserve">www.fctt.org  -  www.fctt.cat  -  fctt@fctt.org    </t>
  </si>
  <si>
    <t>ver. 2010</t>
  </si>
  <si>
    <t>1/8 FINAL</t>
  </si>
  <si>
    <t>1/4 FINAL</t>
  </si>
  <si>
    <t>1/2 FINAL</t>
  </si>
  <si>
    <t>FINAL</t>
  </si>
  <si>
    <t>1er - 1ª</t>
  </si>
  <si>
    <t>4rt - 2ª</t>
  </si>
  <si>
    <t>2on - 3ª</t>
  </si>
  <si>
    <t>3er - 4ª</t>
  </si>
  <si>
    <t>1er - 2ª</t>
  </si>
  <si>
    <t>4rt - 3ª</t>
  </si>
  <si>
    <t>2on - 4ª</t>
  </si>
  <si>
    <t>3er - 1ª</t>
  </si>
  <si>
    <t>1er - 3ª</t>
  </si>
  <si>
    <t>4rt - 4ª</t>
  </si>
  <si>
    <t>2on - 1ª</t>
  </si>
  <si>
    <t>3er - 2ª</t>
  </si>
  <si>
    <t>1er - 4ª</t>
  </si>
  <si>
    <t>4rt - 1ª</t>
  </si>
  <si>
    <t>2on - 2ª</t>
  </si>
  <si>
    <t>3er - 3ª</t>
  </si>
  <si>
    <t>CTT Borges</t>
  </si>
  <si>
    <t>CTT Lleida</t>
  </si>
  <si>
    <t>2013/2014</t>
  </si>
  <si>
    <t>IV TORNEIG DEL CIRCUIT DE LA  R. T. A LLEIDA DE LA F C T T</t>
  </si>
  <si>
    <t xml:space="preserve"> OPEN DE  LES BORGES   13/04/2013</t>
  </si>
  <si>
    <t>LES BORGES BLANQUES</t>
  </si>
  <si>
    <t>Pau Palau</t>
  </si>
  <si>
    <t>Unai Casola</t>
  </si>
  <si>
    <t>Joan Carné</t>
  </si>
  <si>
    <t>Marc Nogués</t>
  </si>
  <si>
    <t>Genis Puig</t>
  </si>
  <si>
    <t>Benjamí</t>
  </si>
  <si>
    <t>Centre de Tecnificació</t>
  </si>
  <si>
    <t>OPEN DE LES BORGES</t>
  </si>
  <si>
    <t>Joel Rubio</t>
  </si>
  <si>
    <t>Oriol Vinyes</t>
  </si>
  <si>
    <t>Edna Solans</t>
  </si>
  <si>
    <t>Narcís Fondevila</t>
  </si>
  <si>
    <t>CTT Tremp</t>
  </si>
  <si>
    <t>OPEN DE LES BORGES BLANQUES</t>
  </si>
  <si>
    <t>benjamí</t>
  </si>
  <si>
    <t>Quim Sánchez</t>
  </si>
  <si>
    <t>Hervé Claret</t>
  </si>
  <si>
    <t>Xavier Setó</t>
  </si>
  <si>
    <t xml:space="preserve">Sergi Balcells </t>
  </si>
  <si>
    <t>CTT BORGES</t>
  </si>
  <si>
    <t xml:space="preserve">OPEN DE LES BORGES </t>
  </si>
  <si>
    <t>BENJAMI</t>
  </si>
  <si>
    <t>CENTRE DE TECNIFICACIÓ</t>
  </si>
  <si>
    <t>Èric Torné</t>
  </si>
  <si>
    <t>Armando Rojo</t>
  </si>
  <si>
    <t>Genís Ezquerra</t>
  </si>
  <si>
    <t>Pablo Sarro</t>
  </si>
  <si>
    <t>CTT LLEIDA</t>
  </si>
  <si>
    <t>FASE FINAL INDIVIDUALS BENJAMI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</si>
  <si>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</si>
  <si>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</si>
  <si>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</si>
  <si>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</si>
  <si>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</si>
  <si>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</si>
  <si>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</si>
  <si>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</si>
  <si>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</si>
  <si>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</si>
  <si>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</si>
  <si>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</si>
  <si>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Taula 13</t>
  </si>
  <si>
    <t>Taula 14</t>
  </si>
  <si>
    <t>9:00 - 9:20</t>
  </si>
  <si>
    <t>Inf grup 1</t>
  </si>
  <si>
    <t>Inf grup 3</t>
  </si>
  <si>
    <t>Inf grup 4</t>
  </si>
  <si>
    <t>Inf grup 5</t>
  </si>
  <si>
    <t>Inf grup 6</t>
  </si>
  <si>
    <t>Vet grup 1</t>
  </si>
  <si>
    <t>Vet grup 4</t>
  </si>
  <si>
    <t xml:space="preserve">Vet grup 5 </t>
  </si>
  <si>
    <t>Vet grup 6</t>
  </si>
  <si>
    <t>9:20 - 9:40</t>
  </si>
  <si>
    <t>BENJAMINS</t>
  </si>
  <si>
    <t>9:40 - 10:00</t>
  </si>
  <si>
    <t>10:00- 10:20</t>
  </si>
  <si>
    <t>Inf grup 2</t>
  </si>
  <si>
    <t xml:space="preserve">Vet grup 3 </t>
  </si>
  <si>
    <t>Vet grup 2</t>
  </si>
  <si>
    <t>10:20 - 10:40</t>
  </si>
  <si>
    <t>10:40 - 11:00</t>
  </si>
  <si>
    <t>11:00 - 11:20</t>
  </si>
  <si>
    <t>1/8  Infantil</t>
  </si>
  <si>
    <t>1/8 Vet</t>
  </si>
  <si>
    <t>1/8Vet</t>
  </si>
  <si>
    <t>11:20 - 11:40</t>
  </si>
  <si>
    <t>1/4 Infantil</t>
  </si>
  <si>
    <t>1/4 Vet</t>
  </si>
  <si>
    <t>11:40 - 12:00</t>
  </si>
  <si>
    <t>1/2 Infantil</t>
  </si>
  <si>
    <t>1/2 Vet</t>
  </si>
  <si>
    <t>1/2Vet</t>
  </si>
  <si>
    <t>12:00 - 12:20</t>
  </si>
  <si>
    <t>Final Infantil</t>
  </si>
  <si>
    <t>Final Vet</t>
  </si>
  <si>
    <t>12:20 - 12:40</t>
  </si>
  <si>
    <t>Grup 13</t>
  </si>
  <si>
    <t>Grup 14</t>
  </si>
  <si>
    <t>Grup 15</t>
  </si>
  <si>
    <t>Grup 16</t>
  </si>
  <si>
    <t>Grup 17</t>
  </si>
  <si>
    <t>Grup 18</t>
  </si>
  <si>
    <t>Grup 19</t>
  </si>
  <si>
    <t>Grup 20</t>
  </si>
  <si>
    <t>Grup 21</t>
  </si>
  <si>
    <t>Grup 22</t>
  </si>
  <si>
    <t>Grup 23</t>
  </si>
  <si>
    <t>ALEVINS</t>
  </si>
  <si>
    <t>12:40- 13:00</t>
  </si>
  <si>
    <t>13:00 - 13:20</t>
  </si>
  <si>
    <t>13:20- 13:40</t>
  </si>
  <si>
    <t>13:40 - 14:00</t>
  </si>
  <si>
    <t>14:00- 14:20</t>
  </si>
  <si>
    <t>14:20 - 14:40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</si>
  <si>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</si>
  <si>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</si>
  <si>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</si>
  <si>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</si>
  <si>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</si>
  <si>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</si>
  <si>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</si>
  <si>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</si>
  <si>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</si>
  <si>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</si>
  <si>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 11</t>
  </si>
  <si>
    <t>Grup  12</t>
  </si>
  <si>
    <t>14:40- 15:00</t>
  </si>
  <si>
    <t>15:00-  15:20</t>
  </si>
  <si>
    <t>15:20 - 15:40</t>
  </si>
  <si>
    <t>15:40 - 16:00</t>
  </si>
  <si>
    <t>16:00-16:20</t>
  </si>
  <si>
    <t>ELIMINATÒRIES</t>
  </si>
  <si>
    <t>16:20 - 16:40</t>
  </si>
  <si>
    <t>Previa 2</t>
  </si>
  <si>
    <t>16:40 -  17:00</t>
  </si>
  <si>
    <t>Prèvia 3</t>
  </si>
  <si>
    <t>17:00 - 17:20</t>
  </si>
  <si>
    <t>Setzens</t>
  </si>
  <si>
    <t>17:20 - 17:40</t>
  </si>
  <si>
    <t>17:40 - 18:00</t>
  </si>
  <si>
    <t>Vuitens</t>
  </si>
  <si>
    <t>18:00- 18:20</t>
  </si>
  <si>
    <t>Quarts</t>
  </si>
  <si>
    <t>18:20 - 18:40</t>
  </si>
  <si>
    <t>Semis</t>
  </si>
  <si>
    <t>18:40 - 19:00</t>
  </si>
  <si>
    <t>Final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</si>
</sst>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0.0"/>
    <numFmt numFmtId="182" formatCode="dd\-mm\-yy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erlin Sans FB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color indexed="9"/>
      <name val="Arial"/>
      <family val="2"/>
    </font>
    <font>
      <sz val="8"/>
      <color indexed="17"/>
      <name val="Arial Narrow"/>
      <family val="2"/>
    </font>
    <font>
      <b/>
      <sz val="10"/>
      <color indexed="9"/>
      <name val="Berlin Sans FB"/>
      <family val="2"/>
    </font>
    <font>
      <sz val="7"/>
      <name val="Arial"/>
      <family val="2"/>
    </font>
    <font>
      <sz val="5"/>
      <color indexed="13"/>
      <name val="Arial"/>
      <family val="2"/>
    </font>
    <font>
      <sz val="9"/>
      <color indexed="54"/>
      <name val="Arial"/>
      <family val="2"/>
    </font>
    <font>
      <b/>
      <sz val="6"/>
      <name val="Arial"/>
      <family val="2"/>
    </font>
    <font>
      <b/>
      <i/>
      <sz val="12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8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 quotePrefix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8" borderId="12" xfId="0" applyFont="1" applyFill="1" applyBorder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39" borderId="2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16" fontId="6" fillId="0" borderId="0" xfId="0" applyNumberFormat="1" applyFont="1" applyBorder="1" applyAlignment="1">
      <alignment horizontal="left"/>
    </xf>
    <xf numFmtId="20" fontId="6" fillId="0" borderId="0" xfId="0" applyNumberFormat="1" applyFont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0" fontId="1" fillId="39" borderId="23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20" fontId="6" fillId="0" borderId="0" xfId="0" applyNumberFormat="1" applyFont="1" applyBorder="1" applyAlignment="1" applyProtection="1">
      <alignment horizontal="centerContinuous"/>
      <protection locked="0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16" fontId="6" fillId="0" borderId="0" xfId="0" applyNumberFormat="1" applyFont="1" applyBorder="1" applyAlignment="1">
      <alignment/>
    </xf>
    <xf numFmtId="20" fontId="6" fillId="0" borderId="22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/>
    </xf>
    <xf numFmtId="0" fontId="9" fillId="40" borderId="25" xfId="0" applyFont="1" applyFill="1" applyBorder="1" applyAlignment="1" applyProtection="1">
      <alignment horizontal="left" vertical="center"/>
      <protection locked="0"/>
    </xf>
    <xf numFmtId="0" fontId="9" fillId="40" borderId="17" xfId="0" applyFont="1" applyFill="1" applyBorder="1" applyAlignment="1" applyProtection="1">
      <alignment horizontal="left" vertical="center"/>
      <protection locked="0"/>
    </xf>
    <xf numFmtId="0" fontId="9" fillId="40" borderId="18" xfId="0" applyFont="1" applyFill="1" applyBorder="1" applyAlignment="1" applyProtection="1">
      <alignment horizontal="left" vertical="center"/>
      <protection locked="0"/>
    </xf>
    <xf numFmtId="0" fontId="9" fillId="40" borderId="16" xfId="0" applyFont="1" applyFill="1" applyBorder="1" applyAlignment="1" applyProtection="1">
      <alignment horizontal="left" vertical="center"/>
      <protection locked="0"/>
    </xf>
    <xf numFmtId="0" fontId="9" fillId="40" borderId="26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41" borderId="16" xfId="0" applyFont="1" applyFill="1" applyBorder="1" applyAlignment="1" applyProtection="1">
      <alignment horizontal="center" vertical="center"/>
      <protection/>
    </xf>
    <xf numFmtId="0" fontId="8" fillId="41" borderId="17" xfId="0" applyFont="1" applyFill="1" applyBorder="1" applyAlignment="1" applyProtection="1">
      <alignment horizontal="center" vertical="center"/>
      <protection/>
    </xf>
    <xf numFmtId="0" fontId="8" fillId="41" borderId="18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7" fillId="39" borderId="29" xfId="0" applyNumberFormat="1" applyFont="1" applyFill="1" applyBorder="1" applyAlignment="1" applyProtection="1">
      <alignment horizontal="center" vertical="center"/>
      <protection/>
    </xf>
    <xf numFmtId="49" fontId="7" fillId="39" borderId="30" xfId="0" applyNumberFormat="1" applyFont="1" applyFill="1" applyBorder="1" applyAlignment="1" applyProtection="1">
      <alignment horizontal="center" vertical="center"/>
      <protection/>
    </xf>
    <xf numFmtId="49" fontId="7" fillId="39" borderId="31" xfId="0" applyNumberFormat="1" applyFont="1" applyFill="1" applyBorder="1" applyAlignment="1" applyProtection="1">
      <alignment horizontal="center" vertical="center"/>
      <protection/>
    </xf>
    <xf numFmtId="49" fontId="7" fillId="39" borderId="32" xfId="0" applyNumberFormat="1" applyFont="1" applyFill="1" applyBorder="1" applyAlignment="1" applyProtection="1">
      <alignment horizontal="center" vertical="center"/>
      <protection/>
    </xf>
    <xf numFmtId="49" fontId="7" fillId="39" borderId="0" xfId="0" applyNumberFormat="1" applyFont="1" applyFill="1" applyBorder="1" applyAlignment="1" applyProtection="1">
      <alignment horizontal="center" vertical="center"/>
      <protection/>
    </xf>
    <xf numFmtId="49" fontId="7" fillId="39" borderId="12" xfId="0" applyNumberFormat="1" applyFont="1" applyFill="1" applyBorder="1" applyAlignment="1" applyProtection="1">
      <alignment horizontal="center" vertical="center"/>
      <protection/>
    </xf>
    <xf numFmtId="49" fontId="7" fillId="39" borderId="33" xfId="0" applyNumberFormat="1" applyFont="1" applyFill="1" applyBorder="1" applyAlignment="1" applyProtection="1">
      <alignment horizontal="center" vertical="center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/>
    </xf>
    <xf numFmtId="49" fontId="7" fillId="39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33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34" xfId="0" applyFont="1" applyFill="1" applyBorder="1" applyAlignment="1" applyProtection="1">
      <alignment horizontal="left" vertical="top"/>
      <protection/>
    </xf>
    <xf numFmtId="0" fontId="12" fillId="42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35" xfId="0" applyFont="1" applyBorder="1" applyAlignment="1" applyProtection="1">
      <alignment horizontal="left" vertical="top"/>
      <protection/>
    </xf>
    <xf numFmtId="0" fontId="7" fillId="0" borderId="36" xfId="0" applyFont="1" applyBorder="1" applyAlignment="1" applyProtection="1">
      <alignment horizontal="left" vertical="top"/>
      <protection/>
    </xf>
    <xf numFmtId="0" fontId="7" fillId="0" borderId="37" xfId="0" applyFont="1" applyBorder="1" applyAlignment="1" applyProtection="1">
      <alignment horizontal="left" vertical="top"/>
      <protection/>
    </xf>
    <xf numFmtId="49" fontId="7" fillId="39" borderId="38" xfId="0" applyNumberFormat="1" applyFont="1" applyFill="1" applyBorder="1" applyAlignment="1" applyProtection="1">
      <alignment horizontal="center" vertical="center"/>
      <protection/>
    </xf>
    <xf numFmtId="49" fontId="7" fillId="39" borderId="39" xfId="0" applyNumberFormat="1" applyFont="1" applyFill="1" applyBorder="1" applyAlignment="1" applyProtection="1">
      <alignment horizontal="center" vertical="center"/>
      <protection/>
    </xf>
    <xf numFmtId="49" fontId="7" fillId="39" borderId="35" xfId="0" applyNumberFormat="1" applyFont="1" applyFill="1" applyBorder="1" applyAlignment="1" applyProtection="1">
      <alignment horizontal="center" vertical="center"/>
      <protection/>
    </xf>
    <xf numFmtId="49" fontId="7" fillId="39" borderId="36" xfId="0" applyNumberFormat="1" applyFont="1" applyFill="1" applyBorder="1" applyAlignment="1" applyProtection="1">
      <alignment horizontal="center" vertical="center"/>
      <protection/>
    </xf>
    <xf numFmtId="49" fontId="7" fillId="39" borderId="40" xfId="0" applyNumberFormat="1" applyFont="1" applyFill="1" applyBorder="1" applyAlignment="1" applyProtection="1">
      <alignment horizontal="center" vertical="center"/>
      <protection/>
    </xf>
    <xf numFmtId="0" fontId="0" fillId="43" borderId="16" xfId="0" applyFont="1" applyFill="1" applyBorder="1" applyAlignment="1" applyProtection="1">
      <alignment horizontal="center"/>
      <protection/>
    </xf>
    <xf numFmtId="0" fontId="0" fillId="43" borderId="18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49" fontId="7" fillId="39" borderId="37" xfId="0" applyNumberFormat="1" applyFont="1" applyFill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/>
      <protection locked="0"/>
    </xf>
    <xf numFmtId="49" fontId="0" fillId="0" borderId="42" xfId="0" applyNumberFormat="1" applyFont="1" applyBorder="1" applyAlignment="1" applyProtection="1">
      <alignment horizontal="left"/>
      <protection locked="0"/>
    </xf>
    <xf numFmtId="49" fontId="0" fillId="0" borderId="43" xfId="0" applyNumberFormat="1" applyFon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49" fontId="0" fillId="0" borderId="44" xfId="0" applyNumberFormat="1" applyFon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/>
      <protection locked="0"/>
    </xf>
    <xf numFmtId="49" fontId="7" fillId="39" borderId="45" xfId="0" applyNumberFormat="1" applyFont="1" applyFill="1" applyBorder="1" applyAlignment="1" applyProtection="1">
      <alignment horizontal="center" vertical="center"/>
      <protection/>
    </xf>
    <xf numFmtId="49" fontId="18" fillId="44" borderId="32" xfId="0" applyNumberFormat="1" applyFont="1" applyFill="1" applyBorder="1" applyAlignment="1" applyProtection="1">
      <alignment horizontal="center" vertical="center"/>
      <protection locked="0"/>
    </xf>
    <xf numFmtId="49" fontId="18" fillId="44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33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34" xfId="0" applyFont="1" applyBorder="1" applyAlignment="1" applyProtection="1">
      <alignment vertical="top"/>
      <protection/>
    </xf>
    <xf numFmtId="49" fontId="0" fillId="0" borderId="47" xfId="0" applyNumberFormat="1" applyFont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left"/>
      <protection locked="0"/>
    </xf>
    <xf numFmtId="49" fontId="0" fillId="0" borderId="49" xfId="0" applyNumberFormat="1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34" xfId="0" applyFont="1" applyBorder="1" applyAlignment="1" applyProtection="1">
      <alignment horizontal="left" vertical="top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49" fontId="7" fillId="39" borderId="13" xfId="0" applyNumberFormat="1" applyFont="1" applyFill="1" applyBorder="1" applyAlignment="1" applyProtection="1">
      <alignment horizontal="center" vertical="center"/>
      <protection/>
    </xf>
    <xf numFmtId="49" fontId="7" fillId="39" borderId="14" xfId="0" applyNumberFormat="1" applyFont="1" applyFill="1" applyBorder="1" applyAlignment="1" applyProtection="1">
      <alignment horizontal="center" vertical="center"/>
      <protection/>
    </xf>
    <xf numFmtId="49" fontId="7" fillId="39" borderId="50" xfId="0" applyNumberFormat="1" applyFont="1" applyFill="1" applyBorder="1" applyAlignment="1" applyProtection="1">
      <alignment horizontal="center" vertical="center"/>
      <protection/>
    </xf>
    <xf numFmtId="0" fontId="9" fillId="40" borderId="16" xfId="0" applyFont="1" applyFill="1" applyBorder="1" applyAlignment="1" applyProtection="1">
      <alignment horizontal="left" vertical="center"/>
      <protection locked="0"/>
    </xf>
    <xf numFmtId="0" fontId="9" fillId="40" borderId="17" xfId="0" applyFont="1" applyFill="1" applyBorder="1" applyAlignment="1" applyProtection="1">
      <alignment horizontal="left" vertical="center"/>
      <protection locked="0"/>
    </xf>
    <xf numFmtId="0" fontId="9" fillId="40" borderId="26" xfId="0" applyFont="1" applyFill="1" applyBorder="1" applyAlignment="1" applyProtection="1">
      <alignment horizontal="left" vertical="center"/>
      <protection locked="0"/>
    </xf>
    <xf numFmtId="0" fontId="9" fillId="40" borderId="25" xfId="0" applyFont="1" applyFill="1" applyBorder="1" applyAlignment="1" applyProtection="1">
      <alignment horizontal="left" vertical="center"/>
      <protection locked="0"/>
    </xf>
    <xf numFmtId="0" fontId="9" fillId="40" borderId="18" xfId="0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10" fillId="42" borderId="0" xfId="0" applyFont="1" applyFill="1" applyBorder="1" applyAlignment="1" applyProtection="1">
      <alignment horizontal="center" vertical="center"/>
      <protection/>
    </xf>
    <xf numFmtId="0" fontId="10" fillId="42" borderId="39" xfId="0" applyFont="1" applyFill="1" applyBorder="1" applyAlignment="1" applyProtection="1">
      <alignment horizontal="center" vertical="center"/>
      <protection/>
    </xf>
    <xf numFmtId="0" fontId="10" fillId="42" borderId="10" xfId="0" applyFont="1" applyFill="1" applyBorder="1" applyAlignment="1" applyProtection="1">
      <alignment horizontal="center" vertical="center"/>
      <protection/>
    </xf>
    <xf numFmtId="0" fontId="10" fillId="42" borderId="4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5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49" fontId="16" fillId="0" borderId="32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11" fillId="42" borderId="16" xfId="0" applyFont="1" applyFill="1" applyBorder="1" applyAlignment="1" applyProtection="1">
      <alignment horizontal="center" vertical="center"/>
      <protection/>
    </xf>
    <xf numFmtId="0" fontId="11" fillId="42" borderId="17" xfId="0" applyFont="1" applyFill="1" applyBorder="1" applyAlignment="1" applyProtection="1">
      <alignment horizontal="center" vertical="center"/>
      <protection/>
    </xf>
    <xf numFmtId="49" fontId="16" fillId="0" borderId="3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0" fontId="7" fillId="42" borderId="32" xfId="0" applyFont="1" applyFill="1" applyBorder="1" applyAlignment="1" applyProtection="1">
      <alignment horizontal="center"/>
      <protection/>
    </xf>
    <xf numFmtId="0" fontId="7" fillId="42" borderId="0" xfId="0" applyFont="1" applyFill="1" applyBorder="1" applyAlignment="1" applyProtection="1">
      <alignment horizontal="center"/>
      <protection/>
    </xf>
    <xf numFmtId="0" fontId="7" fillId="42" borderId="12" xfId="0" applyFont="1" applyFill="1" applyBorder="1" applyAlignment="1" applyProtection="1">
      <alignment horizontal="center"/>
      <protection/>
    </xf>
    <xf numFmtId="0" fontId="7" fillId="42" borderId="33" xfId="0" applyFont="1" applyFill="1" applyBorder="1" applyAlignment="1" applyProtection="1">
      <alignment horizontal="center"/>
      <protection/>
    </xf>
    <xf numFmtId="0" fontId="7" fillId="42" borderId="10" xfId="0" applyFont="1" applyFill="1" applyBorder="1" applyAlignment="1" applyProtection="1">
      <alignment horizontal="center"/>
      <protection/>
    </xf>
    <xf numFmtId="0" fontId="7" fillId="42" borderId="34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15" fillId="42" borderId="13" xfId="0" applyFont="1" applyFill="1" applyBorder="1" applyAlignment="1" applyProtection="1">
      <alignment horizontal="center" vertical="center"/>
      <protection/>
    </xf>
    <xf numFmtId="0" fontId="15" fillId="42" borderId="14" xfId="0" applyFont="1" applyFill="1" applyBorder="1" applyAlignment="1" applyProtection="1">
      <alignment horizontal="center" vertical="center"/>
      <protection/>
    </xf>
    <xf numFmtId="0" fontId="15" fillId="42" borderId="32" xfId="0" applyFont="1" applyFill="1" applyBorder="1" applyAlignment="1" applyProtection="1">
      <alignment horizontal="center" vertical="center"/>
      <protection/>
    </xf>
    <xf numFmtId="0" fontId="15" fillId="42" borderId="0" xfId="0" applyFont="1" applyFill="1" applyBorder="1" applyAlignment="1" applyProtection="1">
      <alignment horizontal="center" vertical="center"/>
      <protection/>
    </xf>
    <xf numFmtId="0" fontId="15" fillId="42" borderId="33" xfId="0" applyFont="1" applyFill="1" applyBorder="1" applyAlignment="1" applyProtection="1">
      <alignment horizontal="center" vertical="center"/>
      <protection/>
    </xf>
    <xf numFmtId="0" fontId="15" fillId="42" borderId="10" xfId="0" applyFont="1" applyFill="1" applyBorder="1" applyAlignment="1" applyProtection="1">
      <alignment horizontal="center" vertical="center"/>
      <protection/>
    </xf>
    <xf numFmtId="0" fontId="15" fillId="42" borderId="15" xfId="0" applyFont="1" applyFill="1" applyBorder="1" applyAlignment="1" applyProtection="1">
      <alignment horizontal="center" vertical="center"/>
      <protection/>
    </xf>
    <xf numFmtId="0" fontId="15" fillId="42" borderId="12" xfId="0" applyFont="1" applyFill="1" applyBorder="1" applyAlignment="1" applyProtection="1">
      <alignment horizontal="center" vertical="center"/>
      <protection/>
    </xf>
    <xf numFmtId="0" fontId="15" fillId="42" borderId="34" xfId="0" applyFont="1" applyFill="1" applyBorder="1" applyAlignment="1" applyProtection="1">
      <alignment horizontal="center" vertical="center"/>
      <protection/>
    </xf>
    <xf numFmtId="0" fontId="10" fillId="42" borderId="14" xfId="0" applyFont="1" applyFill="1" applyBorder="1" applyAlignment="1" applyProtection="1">
      <alignment horizontal="center" vertical="center"/>
      <protection/>
    </xf>
    <xf numFmtId="0" fontId="10" fillId="42" borderId="48" xfId="0" applyFont="1" applyFill="1" applyBorder="1" applyAlignment="1" applyProtection="1">
      <alignment horizontal="center" vertical="center"/>
      <protection/>
    </xf>
    <xf numFmtId="0" fontId="10" fillId="42" borderId="27" xfId="0" applyFont="1" applyFill="1" applyBorder="1" applyAlignment="1" applyProtection="1">
      <alignment horizontal="center" vertical="center"/>
      <protection/>
    </xf>
    <xf numFmtId="0" fontId="10" fillId="42" borderId="13" xfId="0" applyFont="1" applyFill="1" applyBorder="1" applyAlignment="1" applyProtection="1">
      <alignment horizontal="center" vertical="center"/>
      <protection/>
    </xf>
    <xf numFmtId="0" fontId="10" fillId="42" borderId="15" xfId="0" applyFont="1" applyFill="1" applyBorder="1" applyAlignment="1" applyProtection="1">
      <alignment horizontal="center" vertical="center"/>
      <protection/>
    </xf>
    <xf numFmtId="0" fontId="10" fillId="42" borderId="32" xfId="0" applyFont="1" applyFill="1" applyBorder="1" applyAlignment="1" applyProtection="1">
      <alignment horizontal="center" vertical="center"/>
      <protection/>
    </xf>
    <xf numFmtId="0" fontId="10" fillId="42" borderId="12" xfId="0" applyFont="1" applyFill="1" applyBorder="1" applyAlignment="1" applyProtection="1">
      <alignment horizontal="center" vertical="center"/>
      <protection/>
    </xf>
    <xf numFmtId="0" fontId="10" fillId="42" borderId="33" xfId="0" applyFont="1" applyFill="1" applyBorder="1" applyAlignment="1" applyProtection="1">
      <alignment horizontal="center" vertical="center"/>
      <protection/>
    </xf>
    <xf numFmtId="0" fontId="10" fillId="42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42" borderId="13" xfId="0" applyFont="1" applyFill="1" applyBorder="1" applyAlignment="1" applyProtection="1">
      <alignment horizontal="center"/>
      <protection/>
    </xf>
    <xf numFmtId="0" fontId="7" fillId="42" borderId="14" xfId="0" applyFont="1" applyFill="1" applyBorder="1" applyAlignment="1" applyProtection="1">
      <alignment horizontal="center"/>
      <protection/>
    </xf>
    <xf numFmtId="0" fontId="7" fillId="42" borderId="15" xfId="0" applyFont="1" applyFill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3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30" xfId="0" applyNumberFormat="1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16" fillId="0" borderId="51" xfId="0" applyFont="1" applyBorder="1" applyAlignment="1" applyProtection="1">
      <alignment horizontal="right"/>
      <protection/>
    </xf>
    <xf numFmtId="0" fontId="16" fillId="0" borderId="52" xfId="0" applyFont="1" applyBorder="1" applyAlignment="1" applyProtection="1">
      <alignment horizontal="right"/>
      <protection/>
    </xf>
    <xf numFmtId="49" fontId="7" fillId="39" borderId="15" xfId="0" applyNumberFormat="1" applyFont="1" applyFill="1" applyBorder="1" applyAlignment="1" applyProtection="1">
      <alignment horizontal="center" vertical="center"/>
      <protection/>
    </xf>
    <xf numFmtId="0" fontId="0" fillId="40" borderId="11" xfId="0" applyNumberFormat="1" applyFont="1" applyFill="1" applyBorder="1" applyAlignment="1" applyProtection="1">
      <alignment horizontal="center"/>
      <protection locked="0"/>
    </xf>
    <xf numFmtId="0" fontId="0" fillId="44" borderId="0" xfId="0" applyFont="1" applyFill="1" applyAlignment="1" applyProtection="1">
      <alignment horizontal="justify" vertic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36" xfId="0" applyNumberFormat="1" applyFont="1" applyBorder="1" applyAlignment="1" applyProtection="1">
      <alignment horizontal="center"/>
      <protection/>
    </xf>
    <xf numFmtId="0" fontId="7" fillId="44" borderId="32" xfId="0" applyFont="1" applyFill="1" applyBorder="1" applyAlignment="1" applyProtection="1">
      <alignment/>
      <protection/>
    </xf>
    <xf numFmtId="0" fontId="7" fillId="44" borderId="0" xfId="0" applyFont="1" applyFill="1" applyAlignment="1" applyProtection="1">
      <alignment/>
      <protection/>
    </xf>
    <xf numFmtId="0" fontId="17" fillId="34" borderId="32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40" borderId="11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 vertical="top"/>
      <protection/>
    </xf>
    <xf numFmtId="49" fontId="0" fillId="40" borderId="16" xfId="0" applyNumberFormat="1" applyFont="1" applyFill="1" applyBorder="1" applyAlignment="1" applyProtection="1">
      <alignment horizontal="center"/>
      <protection locked="0"/>
    </xf>
    <xf numFmtId="49" fontId="0" fillId="40" borderId="17" xfId="0" applyNumberFormat="1" applyFont="1" applyFill="1" applyBorder="1" applyAlignment="1" applyProtection="1">
      <alignment horizontal="center"/>
      <protection locked="0"/>
    </xf>
    <xf numFmtId="49" fontId="0" fillId="40" borderId="18" xfId="0" applyNumberFormat="1" applyFont="1" applyFill="1" applyBorder="1" applyAlignment="1" applyProtection="1">
      <alignment horizontal="center"/>
      <protection locked="0"/>
    </xf>
    <xf numFmtId="0" fontId="17" fillId="34" borderId="11" xfId="0" applyFont="1" applyFill="1" applyBorder="1" applyAlignment="1" applyProtection="1">
      <alignment horizontal="center"/>
      <protection/>
    </xf>
    <xf numFmtId="14" fontId="0" fillId="40" borderId="11" xfId="0" applyNumberFormat="1" applyFont="1" applyFill="1" applyBorder="1" applyAlignment="1" applyProtection="1">
      <alignment horizontal="center"/>
      <protection locked="0"/>
    </xf>
    <xf numFmtId="20" fontId="0" fillId="40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16" fontId="6" fillId="0" borderId="0" xfId="0" applyNumberFormat="1" applyFont="1" applyBorder="1" applyAlignment="1">
      <alignment horizontal="center"/>
    </xf>
    <xf numFmtId="0" fontId="24" fillId="33" borderId="24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3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6" fillId="0" borderId="0" xfId="54" applyFont="1">
      <alignment/>
      <protection/>
    </xf>
    <xf numFmtId="0" fontId="1" fillId="45" borderId="53" xfId="54" applyFont="1" applyFill="1" applyBorder="1" applyAlignment="1">
      <alignment horizontal="center"/>
      <protection/>
    </xf>
    <xf numFmtId="0" fontId="1" fillId="45" borderId="19" xfId="54" applyFont="1" applyFill="1" applyBorder="1" applyAlignment="1">
      <alignment horizontal="center"/>
      <protection/>
    </xf>
    <xf numFmtId="0" fontId="1" fillId="46" borderId="54" xfId="54" applyFont="1" applyFill="1" applyBorder="1" applyAlignment="1">
      <alignment horizontal="center"/>
      <protection/>
    </xf>
    <xf numFmtId="0" fontId="1" fillId="46" borderId="53" xfId="54" applyFont="1" applyFill="1" applyBorder="1" applyAlignment="1">
      <alignment horizontal="center"/>
      <protection/>
    </xf>
    <xf numFmtId="0" fontId="1" fillId="46" borderId="19" xfId="54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15" borderId="11" xfId="54" applyFill="1" applyBorder="1" applyAlignment="1">
      <alignment horizontal="center"/>
      <protection/>
    </xf>
    <xf numFmtId="20" fontId="6" fillId="0" borderId="0" xfId="54" applyNumberFormat="1" applyFont="1">
      <alignment/>
      <protection/>
    </xf>
    <xf numFmtId="20" fontId="6" fillId="0" borderId="0" xfId="54" applyNumberFormat="1" applyFont="1" applyFill="1" applyBorder="1">
      <alignment/>
      <protection/>
    </xf>
    <xf numFmtId="0" fontId="1" fillId="45" borderId="55" xfId="54" applyFont="1" applyFill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0" fontId="1" fillId="45" borderId="56" xfId="54" applyFont="1" applyFill="1" applyBorder="1" applyAlignment="1">
      <alignment horizontal="center"/>
      <protection/>
    </xf>
    <xf numFmtId="0" fontId="1" fillId="46" borderId="57" xfId="54" applyFont="1" applyFill="1" applyBorder="1" applyAlignment="1">
      <alignment horizontal="center"/>
      <protection/>
    </xf>
    <xf numFmtId="0" fontId="1" fillId="45" borderId="58" xfId="54" applyFont="1" applyFill="1" applyBorder="1" applyAlignment="1">
      <alignment horizontal="center"/>
      <protection/>
    </xf>
    <xf numFmtId="0" fontId="1" fillId="47" borderId="11" xfId="54" applyFont="1" applyFill="1" applyBorder="1" applyAlignment="1">
      <alignment horizontal="center"/>
      <protection/>
    </xf>
    <xf numFmtId="0" fontId="1" fillId="47" borderId="16" xfId="54" applyFont="1" applyFill="1" applyBorder="1" applyAlignment="1">
      <alignment horizontal="center"/>
      <protection/>
    </xf>
    <xf numFmtId="0" fontId="1" fillId="0" borderId="19" xfId="54" applyFont="1" applyFill="1" applyBorder="1" applyAlignment="1">
      <alignment horizontal="center"/>
      <protection/>
    </xf>
    <xf numFmtId="0" fontId="1" fillId="48" borderId="19" xfId="54" applyFont="1" applyFill="1" applyBorder="1" applyAlignment="1">
      <alignment horizontal="center"/>
      <protection/>
    </xf>
    <xf numFmtId="0" fontId="1" fillId="48" borderId="11" xfId="54" applyFont="1" applyFill="1" applyBorder="1" applyAlignment="1">
      <alignment horizontal="center"/>
      <protection/>
    </xf>
    <xf numFmtId="0" fontId="0" fillId="0" borderId="16" xfId="54" applyFill="1" applyBorder="1" applyAlignment="1">
      <alignment horizontal="center"/>
      <protection/>
    </xf>
    <xf numFmtId="0" fontId="0" fillId="0" borderId="11" xfId="54" applyFill="1" applyBorder="1" applyAlignment="1">
      <alignment horizontal="center"/>
      <protection/>
    </xf>
    <xf numFmtId="0" fontId="0" fillId="49" borderId="11" xfId="54" applyFill="1" applyBorder="1" applyAlignment="1">
      <alignment horizontal="center"/>
      <protection/>
    </xf>
    <xf numFmtId="0" fontId="1" fillId="50" borderId="11" xfId="54" applyFont="1" applyFill="1" applyBorder="1" applyAlignment="1">
      <alignment horizontal="center"/>
      <protection/>
    </xf>
    <xf numFmtId="0" fontId="1" fillId="50" borderId="16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center"/>
      <protection/>
    </xf>
    <xf numFmtId="0" fontId="1" fillId="47" borderId="59" xfId="54" applyFont="1" applyFill="1" applyBorder="1" applyAlignment="1">
      <alignment horizontal="center"/>
      <protection/>
    </xf>
    <xf numFmtId="0" fontId="1" fillId="0" borderId="59" xfId="54" applyFont="1" applyBorder="1">
      <alignment/>
      <protection/>
    </xf>
    <xf numFmtId="0" fontId="1" fillId="50" borderId="59" xfId="54" applyFont="1" applyFill="1" applyBorder="1">
      <alignment/>
      <protection/>
    </xf>
    <xf numFmtId="0" fontId="0" fillId="0" borderId="0" xfId="54" applyFill="1" applyAlignment="1">
      <alignment horizontal="center"/>
      <protection/>
    </xf>
    <xf numFmtId="0" fontId="1" fillId="50" borderId="11" xfId="54" applyFont="1" applyFill="1" applyBorder="1">
      <alignment/>
      <protection/>
    </xf>
    <xf numFmtId="0" fontId="1" fillId="0" borderId="11" xfId="54" applyFont="1" applyBorder="1">
      <alignment/>
      <protection/>
    </xf>
    <xf numFmtId="0" fontId="1" fillId="0" borderId="13" xfId="54" applyFont="1" applyFill="1" applyBorder="1" applyAlignment="1">
      <alignment horizontal="center"/>
      <protection/>
    </xf>
    <xf numFmtId="0" fontId="0" fillId="51" borderId="11" xfId="54" applyFont="1" applyFill="1" applyBorder="1" applyAlignment="1">
      <alignment horizontal="center"/>
      <protection/>
    </xf>
    <xf numFmtId="0" fontId="0" fillId="49" borderId="18" xfId="54" applyFill="1" applyBorder="1" applyAlignment="1">
      <alignment horizontal="center"/>
      <protection/>
    </xf>
    <xf numFmtId="0" fontId="0" fillId="52" borderId="11" xfId="54" applyFill="1" applyBorder="1" applyAlignment="1">
      <alignment horizontal="center"/>
      <protection/>
    </xf>
    <xf numFmtId="0" fontId="0" fillId="0" borderId="0" xfId="54" applyFill="1">
      <alignment/>
      <protection/>
    </xf>
    <xf numFmtId="0" fontId="62" fillId="0" borderId="0" xfId="54" applyFont="1">
      <alignment/>
      <protection/>
    </xf>
    <xf numFmtId="0" fontId="0" fillId="53" borderId="0" xfId="54" applyFill="1">
      <alignment/>
      <protection/>
    </xf>
    <xf numFmtId="0" fontId="0" fillId="15" borderId="0" xfId="54" applyFill="1">
      <alignment/>
      <protection/>
    </xf>
    <xf numFmtId="0" fontId="0" fillId="17" borderId="0" xfId="54" applyFill="1">
      <alignment/>
      <protection/>
    </xf>
    <xf numFmtId="0" fontId="0" fillId="54" borderId="0" xfId="54" applyFill="1">
      <alignment/>
      <protection/>
    </xf>
    <xf numFmtId="0" fontId="0" fillId="55" borderId="0" xfId="54" applyFill="1">
      <alignment/>
      <protection/>
    </xf>
    <xf numFmtId="0" fontId="0" fillId="46" borderId="0" xfId="54" applyFill="1">
      <alignment/>
      <protection/>
    </xf>
    <xf numFmtId="0" fontId="0" fillId="49" borderId="0" xfId="54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11</xdr:row>
      <xdr:rowOff>114300</xdr:rowOff>
    </xdr:from>
    <xdr:to>
      <xdr:col>10</xdr:col>
      <xdr:colOff>9525</xdr:colOff>
      <xdr:row>14</xdr:row>
      <xdr:rowOff>152400</xdr:rowOff>
    </xdr:to>
    <xdr:pic>
      <xdr:nvPicPr>
        <xdr:cNvPr id="1" name="Picture 1" descr="fc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050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11</xdr:row>
      <xdr:rowOff>152400</xdr:rowOff>
    </xdr:from>
    <xdr:to>
      <xdr:col>72</xdr:col>
      <xdr:colOff>57150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143125"/>
          <a:ext cx="819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FNTJR0074\Configuraci&#243;n%20local\Archivos%20temporales%20de%20Internet\Content.IE5\QL69NPYJ\Absol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eterans%2021%20(13-4-14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bsol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lev&#237;%20(1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et%20(17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T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Desktop\Feder\00-01\Compet\TOP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es (2)"/>
      <sheetName val="Inscripcions"/>
      <sheetName val="Fase_grups_ABS"/>
      <sheetName val="Fase Final Absol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 taules (2)"/>
      <sheetName val="Rànquing"/>
      <sheetName val="Fase Ind. v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 taules"/>
      <sheetName val="Inscripcions"/>
      <sheetName val="Fase_grups_ABS"/>
      <sheetName val="Fase Final Absolu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 taules (2)"/>
      <sheetName val="alevi-1"/>
      <sheetName val="alevins 2"/>
      <sheetName val="alevins 3"/>
      <sheetName val="QUADRE FINAL aleví"/>
    </sheetNames>
    <sheetDataSet>
      <sheetData sheetId="1">
        <row r="43">
          <cell r="CN43" t="str">
            <v>3np</v>
          </cell>
          <cell r="CO43" t="str">
            <v>3 - np</v>
          </cell>
          <cell r="CP43" t="str">
            <v>a</v>
          </cell>
        </row>
        <row r="44">
          <cell r="CN44" t="str">
            <v>30</v>
          </cell>
          <cell r="CO44" t="str">
            <v>3 - 0</v>
          </cell>
          <cell r="CP44" t="str">
            <v>a</v>
          </cell>
        </row>
        <row r="45">
          <cell r="CN45" t="str">
            <v>31</v>
          </cell>
          <cell r="CO45" t="str">
            <v>3 - 1</v>
          </cell>
          <cell r="CP45" t="str">
            <v>a</v>
          </cell>
        </row>
        <row r="46">
          <cell r="CN46" t="str">
            <v>32</v>
          </cell>
          <cell r="CO46" t="str">
            <v>3 - 2</v>
          </cell>
          <cell r="CP46" t="str">
            <v>a</v>
          </cell>
        </row>
        <row r="47">
          <cell r="CN47" t="str">
            <v>np3</v>
          </cell>
          <cell r="CO47" t="str">
            <v>np - 3</v>
          </cell>
          <cell r="CP47" t="str">
            <v>b</v>
          </cell>
        </row>
        <row r="48">
          <cell r="CN48" t="str">
            <v>03</v>
          </cell>
          <cell r="CO48" t="str">
            <v>0 - 3</v>
          </cell>
          <cell r="CP48" t="str">
            <v>b</v>
          </cell>
        </row>
        <row r="49">
          <cell r="CN49" t="str">
            <v>13</v>
          </cell>
          <cell r="CO49" t="str">
            <v>1 - 3</v>
          </cell>
          <cell r="CP49" t="str">
            <v>b</v>
          </cell>
        </row>
        <row r="50">
          <cell r="CN50" t="str">
            <v>23</v>
          </cell>
          <cell r="CO50" t="str">
            <v>2 - 3</v>
          </cell>
          <cell r="CP50" t="str">
            <v>b</v>
          </cell>
        </row>
        <row r="51">
          <cell r="CO51" t="str">
            <v> </v>
          </cell>
          <cell r="CP51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4 taules"/>
      <sheetName val="Rànquing"/>
      <sheetName val="Fase Ind. vet.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6384" width="11.421875" style="317" customWidth="1"/>
  </cols>
  <sheetData>
    <row r="1" spans="2:16" ht="13.5" thickBot="1">
      <c r="B1" s="318" t="s">
        <v>145</v>
      </c>
      <c r="C1" s="318" t="s">
        <v>146</v>
      </c>
      <c r="D1" s="318" t="s">
        <v>147</v>
      </c>
      <c r="E1" s="318" t="s">
        <v>148</v>
      </c>
      <c r="F1" s="318" t="s">
        <v>149</v>
      </c>
      <c r="G1" s="318" t="s">
        <v>150</v>
      </c>
      <c r="H1" s="318" t="s">
        <v>151</v>
      </c>
      <c r="I1" s="318" t="s">
        <v>152</v>
      </c>
      <c r="J1" s="318" t="s">
        <v>153</v>
      </c>
      <c r="K1" s="318" t="s">
        <v>154</v>
      </c>
      <c r="L1" s="318" t="s">
        <v>155</v>
      </c>
      <c r="M1" s="318" t="s">
        <v>156</v>
      </c>
      <c r="N1" s="318" t="s">
        <v>157</v>
      </c>
      <c r="O1" s="319" t="s">
        <v>158</v>
      </c>
      <c r="P1" s="320"/>
    </row>
    <row r="2" spans="1:16" ht="13.5" thickBot="1">
      <c r="A2" s="320" t="s">
        <v>159</v>
      </c>
      <c r="B2" s="321" t="s">
        <v>160</v>
      </c>
      <c r="C2" s="321" t="s">
        <v>161</v>
      </c>
      <c r="D2" s="321" t="s">
        <v>162</v>
      </c>
      <c r="E2" s="322" t="s">
        <v>163</v>
      </c>
      <c r="F2" s="322" t="s">
        <v>164</v>
      </c>
      <c r="G2" s="323" t="s">
        <v>165</v>
      </c>
      <c r="H2" s="324" t="s">
        <v>166</v>
      </c>
      <c r="I2" s="324" t="s">
        <v>167</v>
      </c>
      <c r="J2" s="325" t="s">
        <v>168</v>
      </c>
      <c r="K2" s="326"/>
      <c r="L2" s="327"/>
      <c r="M2" s="327"/>
      <c r="N2" s="327"/>
      <c r="O2" s="327"/>
      <c r="P2" s="328"/>
    </row>
    <row r="3" spans="1:16" ht="13.5" thickBot="1">
      <c r="A3" s="320" t="s">
        <v>169</v>
      </c>
      <c r="B3" s="321" t="s">
        <v>160</v>
      </c>
      <c r="C3" s="321" t="s">
        <v>161</v>
      </c>
      <c r="D3" s="321" t="s">
        <v>162</v>
      </c>
      <c r="E3" s="322" t="s">
        <v>163</v>
      </c>
      <c r="F3" s="322" t="s">
        <v>164</v>
      </c>
      <c r="G3" s="323" t="s">
        <v>165</v>
      </c>
      <c r="H3" s="324" t="s">
        <v>166</v>
      </c>
      <c r="I3" s="324" t="s">
        <v>167</v>
      </c>
      <c r="J3" s="325" t="s">
        <v>168</v>
      </c>
      <c r="K3" s="326"/>
      <c r="L3" s="327" t="s">
        <v>170</v>
      </c>
      <c r="M3" s="327" t="s">
        <v>170</v>
      </c>
      <c r="N3" s="327" t="s">
        <v>170</v>
      </c>
      <c r="O3" s="327" t="s">
        <v>170</v>
      </c>
      <c r="P3" s="320"/>
    </row>
    <row r="4" spans="1:16" ht="13.5" thickBot="1">
      <c r="A4" s="320" t="s">
        <v>171</v>
      </c>
      <c r="B4" s="321" t="s">
        <v>160</v>
      </c>
      <c r="C4" s="321" t="s">
        <v>161</v>
      </c>
      <c r="D4" s="321" t="s">
        <v>162</v>
      </c>
      <c r="E4" s="322" t="s">
        <v>163</v>
      </c>
      <c r="F4" s="322" t="s">
        <v>164</v>
      </c>
      <c r="G4" s="323" t="s">
        <v>165</v>
      </c>
      <c r="H4" s="324" t="s">
        <v>166</v>
      </c>
      <c r="I4" s="324" t="s">
        <v>167</v>
      </c>
      <c r="J4" s="325" t="s">
        <v>168</v>
      </c>
      <c r="K4" s="326"/>
      <c r="L4" s="327"/>
      <c r="M4" s="327"/>
      <c r="N4" s="327"/>
      <c r="O4" s="327"/>
      <c r="P4" s="320"/>
    </row>
    <row r="5" spans="1:16" ht="13.5" thickBot="1">
      <c r="A5" s="329" t="s">
        <v>172</v>
      </c>
      <c r="B5" s="330" t="s">
        <v>173</v>
      </c>
      <c r="C5" s="324" t="s">
        <v>174</v>
      </c>
      <c r="D5" s="321" t="s">
        <v>162</v>
      </c>
      <c r="E5" s="322" t="s">
        <v>163</v>
      </c>
      <c r="F5" s="322" t="s">
        <v>164</v>
      </c>
      <c r="G5" s="323" t="s">
        <v>175</v>
      </c>
      <c r="H5" s="324" t="s">
        <v>166</v>
      </c>
      <c r="I5" s="324" t="s">
        <v>167</v>
      </c>
      <c r="J5" s="325" t="s">
        <v>168</v>
      </c>
      <c r="K5" s="326"/>
      <c r="L5" s="327"/>
      <c r="M5" s="327"/>
      <c r="N5" s="327"/>
      <c r="O5" s="327"/>
      <c r="P5" s="320"/>
    </row>
    <row r="6" spans="1:16" ht="13.5" thickBot="1">
      <c r="A6" s="331" t="s">
        <v>176</v>
      </c>
      <c r="B6" s="330" t="s">
        <v>173</v>
      </c>
      <c r="C6" s="324" t="s">
        <v>174</v>
      </c>
      <c r="D6" s="321" t="s">
        <v>162</v>
      </c>
      <c r="E6" s="322" t="s">
        <v>163</v>
      </c>
      <c r="F6" s="322" t="s">
        <v>164</v>
      </c>
      <c r="G6" s="323" t="s">
        <v>175</v>
      </c>
      <c r="H6" s="324" t="s">
        <v>166</v>
      </c>
      <c r="I6" s="324" t="s">
        <v>167</v>
      </c>
      <c r="J6" s="325" t="s">
        <v>168</v>
      </c>
      <c r="K6" s="326"/>
      <c r="L6" s="327" t="s">
        <v>170</v>
      </c>
      <c r="M6" s="327" t="s">
        <v>170</v>
      </c>
      <c r="N6" s="327" t="s">
        <v>170</v>
      </c>
      <c r="O6" s="327" t="s">
        <v>170</v>
      </c>
      <c r="P6" s="320"/>
    </row>
    <row r="7" spans="1:16" ht="13.5" thickBot="1">
      <c r="A7" s="320" t="s">
        <v>177</v>
      </c>
      <c r="B7" s="332" t="s">
        <v>173</v>
      </c>
      <c r="C7" s="333" t="s">
        <v>174</v>
      </c>
      <c r="D7" s="321" t="s">
        <v>162</v>
      </c>
      <c r="E7" s="322" t="s">
        <v>163</v>
      </c>
      <c r="F7" s="334" t="s">
        <v>164</v>
      </c>
      <c r="G7" s="323" t="s">
        <v>175</v>
      </c>
      <c r="H7" s="324" t="s">
        <v>166</v>
      </c>
      <c r="I7" s="324" t="s">
        <v>167</v>
      </c>
      <c r="J7" s="325" t="s">
        <v>168</v>
      </c>
      <c r="K7" s="326"/>
      <c r="L7" s="327"/>
      <c r="M7" s="327"/>
      <c r="N7" s="327"/>
      <c r="O7" s="327"/>
      <c r="P7" s="320"/>
    </row>
    <row r="8" spans="1:16" ht="13.5" thickBot="1">
      <c r="A8" s="320" t="s">
        <v>178</v>
      </c>
      <c r="B8" s="335" t="s">
        <v>179</v>
      </c>
      <c r="C8" s="335" t="s">
        <v>179</v>
      </c>
      <c r="D8" s="335" t="s">
        <v>179</v>
      </c>
      <c r="E8" s="336" t="s">
        <v>179</v>
      </c>
      <c r="F8" s="337"/>
      <c r="G8" s="338" t="s">
        <v>180</v>
      </c>
      <c r="H8" s="339" t="s">
        <v>181</v>
      </c>
      <c r="I8" s="339" t="s">
        <v>181</v>
      </c>
      <c r="J8" s="339" t="s">
        <v>180</v>
      </c>
      <c r="K8" s="340"/>
      <c r="L8" s="327"/>
      <c r="M8" s="327"/>
      <c r="N8" s="327"/>
      <c r="O8" s="327"/>
      <c r="P8" s="320"/>
    </row>
    <row r="9" spans="1:16" ht="13.5" thickBot="1">
      <c r="A9" s="331" t="s">
        <v>182</v>
      </c>
      <c r="B9" s="335" t="s">
        <v>183</v>
      </c>
      <c r="C9" s="335" t="s">
        <v>183</v>
      </c>
      <c r="D9" s="335" t="s">
        <v>183</v>
      </c>
      <c r="E9" s="336" t="s">
        <v>183</v>
      </c>
      <c r="F9" s="337"/>
      <c r="G9" s="338" t="s">
        <v>184</v>
      </c>
      <c r="H9" s="339" t="s">
        <v>184</v>
      </c>
      <c r="I9" s="339" t="s">
        <v>184</v>
      </c>
      <c r="J9" s="339" t="s">
        <v>184</v>
      </c>
      <c r="K9" s="340"/>
      <c r="L9" s="341"/>
      <c r="M9" s="342"/>
      <c r="N9" s="342"/>
      <c r="O9" s="342"/>
      <c r="P9" s="320"/>
    </row>
    <row r="10" spans="1:16" ht="13.5" thickBot="1">
      <c r="A10" s="320" t="s">
        <v>185</v>
      </c>
      <c r="B10" s="335" t="s">
        <v>186</v>
      </c>
      <c r="C10" s="335" t="s">
        <v>186</v>
      </c>
      <c r="D10" s="343"/>
      <c r="E10" s="344"/>
      <c r="F10" s="337"/>
      <c r="G10" s="338" t="s">
        <v>187</v>
      </c>
      <c r="H10" s="339" t="s">
        <v>188</v>
      </c>
      <c r="I10" s="345"/>
      <c r="J10" s="345"/>
      <c r="K10" s="340"/>
      <c r="L10" s="341"/>
      <c r="M10" s="342"/>
      <c r="N10" s="342"/>
      <c r="O10" s="342"/>
      <c r="P10" s="320"/>
    </row>
    <row r="11" spans="1:16" ht="13.5" thickBot="1">
      <c r="A11" s="331" t="s">
        <v>189</v>
      </c>
      <c r="B11" s="346" t="s">
        <v>190</v>
      </c>
      <c r="C11" s="347"/>
      <c r="D11" s="348"/>
      <c r="E11" s="348"/>
      <c r="F11" s="349"/>
      <c r="G11" s="338" t="s">
        <v>191</v>
      </c>
      <c r="H11" s="350"/>
      <c r="I11" s="351"/>
      <c r="J11" s="345"/>
      <c r="K11" s="352"/>
      <c r="L11" s="341"/>
      <c r="M11" s="342"/>
      <c r="N11" s="342"/>
      <c r="O11" s="342"/>
      <c r="P11" s="320"/>
    </row>
    <row r="12" spans="1:16" ht="12.75">
      <c r="A12" s="320" t="s">
        <v>192</v>
      </c>
      <c r="B12" s="353" t="s">
        <v>193</v>
      </c>
      <c r="C12" s="353" t="s">
        <v>194</v>
      </c>
      <c r="D12" s="353" t="s">
        <v>195</v>
      </c>
      <c r="E12" s="353" t="s">
        <v>196</v>
      </c>
      <c r="F12" s="353" t="s">
        <v>197</v>
      </c>
      <c r="G12" s="353" t="s">
        <v>198</v>
      </c>
      <c r="H12" s="353" t="s">
        <v>199</v>
      </c>
      <c r="I12" s="353" t="s">
        <v>200</v>
      </c>
      <c r="J12" s="353" t="s">
        <v>201</v>
      </c>
      <c r="K12" s="353" t="s">
        <v>202</v>
      </c>
      <c r="L12" s="353" t="s">
        <v>203</v>
      </c>
      <c r="M12" s="342" t="s">
        <v>204</v>
      </c>
      <c r="N12" s="342" t="s">
        <v>204</v>
      </c>
      <c r="O12" s="354" t="s">
        <v>204</v>
      </c>
      <c r="P12" s="320"/>
    </row>
    <row r="13" spans="1:16" ht="12.75">
      <c r="A13" s="320" t="s">
        <v>205</v>
      </c>
      <c r="B13" s="353" t="s">
        <v>193</v>
      </c>
      <c r="C13" s="353" t="s">
        <v>194</v>
      </c>
      <c r="D13" s="353" t="s">
        <v>195</v>
      </c>
      <c r="E13" s="353" t="s">
        <v>196</v>
      </c>
      <c r="F13" s="353" t="s">
        <v>197</v>
      </c>
      <c r="G13" s="353" t="s">
        <v>198</v>
      </c>
      <c r="H13" s="353" t="s">
        <v>199</v>
      </c>
      <c r="I13" s="353" t="s">
        <v>200</v>
      </c>
      <c r="J13" s="353" t="s">
        <v>201</v>
      </c>
      <c r="K13" s="353" t="s">
        <v>202</v>
      </c>
      <c r="L13" s="353" t="s">
        <v>203</v>
      </c>
      <c r="M13" s="342"/>
      <c r="N13" s="342"/>
      <c r="O13" s="354"/>
      <c r="P13" s="320"/>
    </row>
    <row r="14" spans="1:16" ht="12.75">
      <c r="A14" s="320" t="s">
        <v>206</v>
      </c>
      <c r="B14" s="353" t="s">
        <v>193</v>
      </c>
      <c r="C14" s="353" t="s">
        <v>194</v>
      </c>
      <c r="D14" s="353" t="s">
        <v>195</v>
      </c>
      <c r="E14" s="353" t="s">
        <v>196</v>
      </c>
      <c r="F14" s="353" t="s">
        <v>197</v>
      </c>
      <c r="G14" s="353" t="s">
        <v>198</v>
      </c>
      <c r="H14" s="353" t="s">
        <v>199</v>
      </c>
      <c r="I14" s="353" t="s">
        <v>200</v>
      </c>
      <c r="J14" s="353" t="s">
        <v>201</v>
      </c>
      <c r="K14" s="353" t="s">
        <v>202</v>
      </c>
      <c r="L14" s="353" t="s">
        <v>203</v>
      </c>
      <c r="M14" s="342" t="s">
        <v>204</v>
      </c>
      <c r="N14" s="342" t="s">
        <v>204</v>
      </c>
      <c r="O14" s="354" t="s">
        <v>204</v>
      </c>
      <c r="P14" s="320"/>
    </row>
    <row r="15" spans="1:16" ht="12.75">
      <c r="A15" s="320" t="s">
        <v>207</v>
      </c>
      <c r="B15" s="353" t="s">
        <v>193</v>
      </c>
      <c r="C15" s="353" t="s">
        <v>194</v>
      </c>
      <c r="D15" s="353" t="s">
        <v>195</v>
      </c>
      <c r="E15" s="353" t="s">
        <v>196</v>
      </c>
      <c r="F15" s="353" t="s">
        <v>197</v>
      </c>
      <c r="G15" s="353" t="s">
        <v>198</v>
      </c>
      <c r="H15" s="353" t="s">
        <v>199</v>
      </c>
      <c r="I15" s="353" t="s">
        <v>200</v>
      </c>
      <c r="J15" s="353" t="s">
        <v>201</v>
      </c>
      <c r="K15" s="353" t="s">
        <v>202</v>
      </c>
      <c r="L15" s="353" t="s">
        <v>203</v>
      </c>
      <c r="M15" s="342"/>
      <c r="N15" s="342"/>
      <c r="O15" s="354"/>
      <c r="P15" s="320"/>
    </row>
    <row r="16" spans="1:16" ht="12.75">
      <c r="A16" s="320" t="s">
        <v>208</v>
      </c>
      <c r="B16" s="353" t="s">
        <v>193</v>
      </c>
      <c r="C16" s="353" t="s">
        <v>194</v>
      </c>
      <c r="D16" s="353" t="s">
        <v>195</v>
      </c>
      <c r="E16" s="353" t="s">
        <v>196</v>
      </c>
      <c r="F16" s="353" t="s">
        <v>197</v>
      </c>
      <c r="G16" s="353" t="s">
        <v>198</v>
      </c>
      <c r="H16" s="353" t="s">
        <v>199</v>
      </c>
      <c r="I16" s="353" t="s">
        <v>200</v>
      </c>
      <c r="J16" s="353" t="s">
        <v>201</v>
      </c>
      <c r="K16" s="353" t="s">
        <v>202</v>
      </c>
      <c r="L16" s="353" t="s">
        <v>203</v>
      </c>
      <c r="M16" s="342" t="s">
        <v>204</v>
      </c>
      <c r="N16" s="342" t="s">
        <v>204</v>
      </c>
      <c r="O16" s="354" t="s">
        <v>204</v>
      </c>
      <c r="P16" s="320"/>
    </row>
    <row r="17" spans="1:16" ht="12.75">
      <c r="A17" s="320" t="s">
        <v>209</v>
      </c>
      <c r="B17" s="353" t="s">
        <v>193</v>
      </c>
      <c r="C17" s="353" t="s">
        <v>194</v>
      </c>
      <c r="D17" s="353" t="s">
        <v>195</v>
      </c>
      <c r="E17" s="353" t="s">
        <v>196</v>
      </c>
      <c r="F17" s="353" t="s">
        <v>197</v>
      </c>
      <c r="G17" s="353" t="s">
        <v>198</v>
      </c>
      <c r="H17" s="353" t="s">
        <v>199</v>
      </c>
      <c r="I17" s="353" t="s">
        <v>200</v>
      </c>
      <c r="J17" s="353" t="s">
        <v>201</v>
      </c>
      <c r="K17" s="353" t="s">
        <v>202</v>
      </c>
      <c r="L17" s="353" t="s">
        <v>203</v>
      </c>
      <c r="M17" s="342"/>
      <c r="N17" s="342"/>
      <c r="O17" s="354"/>
      <c r="P17" s="320"/>
    </row>
    <row r="18" spans="1:16" ht="12.75">
      <c r="A18" s="320" t="s">
        <v>210</v>
      </c>
      <c r="B18" s="355" t="s">
        <v>211</v>
      </c>
      <c r="C18" s="355" t="s">
        <v>212</v>
      </c>
      <c r="D18" s="355" t="s">
        <v>213</v>
      </c>
      <c r="E18" s="355" t="s">
        <v>214</v>
      </c>
      <c r="F18" s="355" t="s">
        <v>215</v>
      </c>
      <c r="G18" s="355" t="s">
        <v>216</v>
      </c>
      <c r="H18" s="355" t="s">
        <v>217</v>
      </c>
      <c r="I18" s="355" t="s">
        <v>218</v>
      </c>
      <c r="J18" s="355" t="s">
        <v>219</v>
      </c>
      <c r="K18" s="355" t="s">
        <v>220</v>
      </c>
      <c r="L18" s="353" t="s">
        <v>221</v>
      </c>
      <c r="M18" s="353" t="s">
        <v>222</v>
      </c>
      <c r="N18" s="349"/>
      <c r="O18" s="349"/>
      <c r="P18" s="320"/>
    </row>
    <row r="19" spans="1:16" ht="12.75">
      <c r="A19" s="320" t="s">
        <v>223</v>
      </c>
      <c r="B19" s="355" t="s">
        <v>211</v>
      </c>
      <c r="C19" s="355" t="s">
        <v>212</v>
      </c>
      <c r="D19" s="355" t="s">
        <v>213</v>
      </c>
      <c r="E19" s="355" t="s">
        <v>214</v>
      </c>
      <c r="F19" s="355" t="s">
        <v>215</v>
      </c>
      <c r="G19" s="355" t="s">
        <v>216</v>
      </c>
      <c r="H19" s="355" t="s">
        <v>217</v>
      </c>
      <c r="I19" s="355" t="s">
        <v>218</v>
      </c>
      <c r="J19" s="355" t="s">
        <v>219</v>
      </c>
      <c r="K19" s="355" t="s">
        <v>220</v>
      </c>
      <c r="L19" s="353" t="s">
        <v>221</v>
      </c>
      <c r="M19" s="353" t="s">
        <v>222</v>
      </c>
      <c r="N19" s="356"/>
      <c r="O19" s="356"/>
      <c r="P19" s="320"/>
    </row>
    <row r="20" spans="1:16" ht="12.75">
      <c r="A20" s="320" t="s">
        <v>224</v>
      </c>
      <c r="B20" s="355" t="s">
        <v>211</v>
      </c>
      <c r="C20" s="355" t="s">
        <v>212</v>
      </c>
      <c r="D20" s="355" t="s">
        <v>213</v>
      </c>
      <c r="E20" s="355" t="s">
        <v>214</v>
      </c>
      <c r="F20" s="355" t="s">
        <v>215</v>
      </c>
      <c r="G20" s="355" t="s">
        <v>216</v>
      </c>
      <c r="H20" s="355" t="s">
        <v>217</v>
      </c>
      <c r="I20" s="355" t="s">
        <v>218</v>
      </c>
      <c r="J20" s="355" t="s">
        <v>219</v>
      </c>
      <c r="K20" s="355" t="s">
        <v>220</v>
      </c>
      <c r="L20" s="353" t="s">
        <v>221</v>
      </c>
      <c r="M20" s="353" t="s">
        <v>222</v>
      </c>
      <c r="N20" s="349"/>
      <c r="O20" s="349"/>
      <c r="P20" s="320"/>
    </row>
    <row r="21" spans="1:16" ht="12.75">
      <c r="A21" s="320" t="s">
        <v>225</v>
      </c>
      <c r="B21" s="355" t="s">
        <v>211</v>
      </c>
      <c r="C21" s="355" t="s">
        <v>212</v>
      </c>
      <c r="D21" s="355" t="s">
        <v>213</v>
      </c>
      <c r="E21" s="355" t="s">
        <v>214</v>
      </c>
      <c r="F21" s="355" t="s">
        <v>215</v>
      </c>
      <c r="G21" s="355" t="s">
        <v>216</v>
      </c>
      <c r="H21" s="355" t="s">
        <v>217</v>
      </c>
      <c r="I21" s="355" t="s">
        <v>218</v>
      </c>
      <c r="J21" s="355" t="s">
        <v>219</v>
      </c>
      <c r="K21" s="355" t="s">
        <v>220</v>
      </c>
      <c r="L21" s="353" t="s">
        <v>221</v>
      </c>
      <c r="M21" s="353" t="s">
        <v>222</v>
      </c>
      <c r="N21" s="349"/>
      <c r="O21" s="349"/>
      <c r="P21" s="320"/>
    </row>
    <row r="22" spans="1:16" ht="12.75">
      <c r="A22" s="320" t="s">
        <v>226</v>
      </c>
      <c r="B22" s="355" t="s">
        <v>211</v>
      </c>
      <c r="C22" s="355" t="s">
        <v>212</v>
      </c>
      <c r="D22" s="355" t="s">
        <v>213</v>
      </c>
      <c r="E22" s="355" t="s">
        <v>214</v>
      </c>
      <c r="F22" s="355" t="s">
        <v>215</v>
      </c>
      <c r="G22" s="355" t="s">
        <v>216</v>
      </c>
      <c r="H22" s="355" t="s">
        <v>217</v>
      </c>
      <c r="I22" s="355" t="s">
        <v>218</v>
      </c>
      <c r="J22" s="355" t="s">
        <v>219</v>
      </c>
      <c r="K22" s="355" t="s">
        <v>220</v>
      </c>
      <c r="L22" s="353" t="s">
        <v>221</v>
      </c>
      <c r="M22" s="353" t="s">
        <v>222</v>
      </c>
      <c r="N22" s="349"/>
      <c r="O22" s="349"/>
      <c r="P22" s="320"/>
    </row>
    <row r="23" spans="1:16" ht="12.75">
      <c r="A23" s="328" t="s">
        <v>227</v>
      </c>
      <c r="B23" s="355" t="s">
        <v>211</v>
      </c>
      <c r="C23" s="355" t="s">
        <v>212</v>
      </c>
      <c r="D23" s="355" t="s">
        <v>213</v>
      </c>
      <c r="E23" s="355" t="s">
        <v>214</v>
      </c>
      <c r="F23" s="355" t="s">
        <v>215</v>
      </c>
      <c r="G23" s="355" t="s">
        <v>216</v>
      </c>
      <c r="H23" s="355" t="s">
        <v>217</v>
      </c>
      <c r="I23" s="355" t="s">
        <v>218</v>
      </c>
      <c r="J23" s="355" t="s">
        <v>219</v>
      </c>
      <c r="K23" s="355" t="s">
        <v>220</v>
      </c>
      <c r="L23" s="353" t="s">
        <v>221</v>
      </c>
      <c r="M23" s="353" t="s">
        <v>222</v>
      </c>
      <c r="N23" s="349"/>
      <c r="O23" s="349"/>
      <c r="P23" s="320"/>
    </row>
    <row r="24" spans="1:16" ht="12.75">
      <c r="A24" s="320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20"/>
    </row>
    <row r="25" spans="1:16" ht="12.75">
      <c r="A25" s="320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20"/>
    </row>
    <row r="26" spans="1:15" ht="12.75">
      <c r="A26" s="320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</row>
    <row r="27" spans="1:15" ht="12.75">
      <c r="A27" s="320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</row>
    <row r="28" spans="1:15" ht="12.75">
      <c r="A28" s="320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</row>
    <row r="30" ht="21">
      <c r="B30" s="357" t="s">
        <v>228</v>
      </c>
    </row>
    <row r="31" ht="12.75">
      <c r="A31" s="320"/>
    </row>
    <row r="32" spans="1:13" ht="12.75">
      <c r="A32" s="320" t="s">
        <v>229</v>
      </c>
      <c r="B32" s="358" t="s">
        <v>230</v>
      </c>
      <c r="C32" s="358" t="s">
        <v>230</v>
      </c>
      <c r="D32" s="358" t="s">
        <v>230</v>
      </c>
      <c r="E32" s="358" t="s">
        <v>230</v>
      </c>
      <c r="F32" s="358" t="s">
        <v>230</v>
      </c>
      <c r="G32" s="358" t="s">
        <v>230</v>
      </c>
      <c r="H32" s="358" t="s">
        <v>230</v>
      </c>
      <c r="I32" s="358" t="s">
        <v>230</v>
      </c>
      <c r="J32" s="358" t="s">
        <v>230</v>
      </c>
      <c r="K32" s="358" t="s">
        <v>230</v>
      </c>
      <c r="L32" s="358" t="s">
        <v>230</v>
      </c>
      <c r="M32" s="358" t="s">
        <v>230</v>
      </c>
    </row>
    <row r="33" spans="1:15" ht="12.75">
      <c r="A33" s="320" t="s">
        <v>231</v>
      </c>
      <c r="B33" s="359" t="s">
        <v>232</v>
      </c>
      <c r="C33" s="359" t="s">
        <v>232</v>
      </c>
      <c r="D33" s="359" t="s">
        <v>232</v>
      </c>
      <c r="E33" s="359" t="s">
        <v>232</v>
      </c>
      <c r="F33" s="359" t="s">
        <v>232</v>
      </c>
      <c r="G33" s="359" t="s">
        <v>232</v>
      </c>
      <c r="H33" s="359" t="s">
        <v>232</v>
      </c>
      <c r="I33" s="359" t="s">
        <v>232</v>
      </c>
      <c r="J33" s="359" t="s">
        <v>232</v>
      </c>
      <c r="K33" s="359" t="s">
        <v>232</v>
      </c>
      <c r="L33" s="359" t="s">
        <v>232</v>
      </c>
      <c r="M33" s="359" t="s">
        <v>232</v>
      </c>
      <c r="N33" s="359" t="s">
        <v>232</v>
      </c>
      <c r="O33" s="356"/>
    </row>
    <row r="34" spans="1:15" ht="12.75">
      <c r="A34" s="328" t="s">
        <v>233</v>
      </c>
      <c r="B34" s="359" t="s">
        <v>232</v>
      </c>
      <c r="C34" s="359" t="s">
        <v>232</v>
      </c>
      <c r="D34" s="359" t="s">
        <v>232</v>
      </c>
      <c r="E34" s="360" t="s">
        <v>234</v>
      </c>
      <c r="F34" s="360" t="s">
        <v>234</v>
      </c>
      <c r="G34" s="360" t="s">
        <v>234</v>
      </c>
      <c r="H34" s="360" t="s">
        <v>234</v>
      </c>
      <c r="I34" s="360" t="s">
        <v>234</v>
      </c>
      <c r="J34" s="360" t="s">
        <v>234</v>
      </c>
      <c r="K34" s="360" t="s">
        <v>234</v>
      </c>
      <c r="L34" s="360" t="s">
        <v>234</v>
      </c>
      <c r="M34" s="360" t="s">
        <v>234</v>
      </c>
      <c r="N34" s="360" t="s">
        <v>234</v>
      </c>
      <c r="O34" s="356"/>
    </row>
    <row r="35" spans="1:15" ht="12.75">
      <c r="A35" s="320" t="s">
        <v>235</v>
      </c>
      <c r="B35" s="360" t="s">
        <v>234</v>
      </c>
      <c r="C35" s="360" t="s">
        <v>234</v>
      </c>
      <c r="D35" s="360" t="s">
        <v>234</v>
      </c>
      <c r="E35" s="360" t="s">
        <v>234</v>
      </c>
      <c r="F35" s="360" t="s">
        <v>234</v>
      </c>
      <c r="G35" s="360" t="s">
        <v>234</v>
      </c>
      <c r="H35" s="356"/>
      <c r="I35" s="356"/>
      <c r="J35" s="356"/>
      <c r="K35" s="356"/>
      <c r="L35" s="356"/>
      <c r="M35" s="356"/>
      <c r="N35" s="356"/>
      <c r="O35" s="356"/>
    </row>
    <row r="36" spans="1:7" ht="12.75">
      <c r="A36" s="320" t="s">
        <v>236</v>
      </c>
      <c r="B36" s="361" t="s">
        <v>237</v>
      </c>
      <c r="C36" s="361" t="s">
        <v>237</v>
      </c>
      <c r="D36" s="361" t="s">
        <v>237</v>
      </c>
      <c r="E36" s="361" t="s">
        <v>237</v>
      </c>
      <c r="F36" s="361" t="s">
        <v>237</v>
      </c>
      <c r="G36" s="361" t="s">
        <v>237</v>
      </c>
    </row>
    <row r="37" spans="1:5" ht="12.75">
      <c r="A37" s="320" t="s">
        <v>238</v>
      </c>
      <c r="B37" s="362" t="s">
        <v>239</v>
      </c>
      <c r="C37" s="362" t="s">
        <v>239</v>
      </c>
      <c r="D37" s="362" t="s">
        <v>239</v>
      </c>
      <c r="E37" s="362" t="s">
        <v>239</v>
      </c>
    </row>
    <row r="38" spans="1:3" ht="12.75">
      <c r="A38" s="320" t="s">
        <v>240</v>
      </c>
      <c r="B38" s="363" t="s">
        <v>241</v>
      </c>
      <c r="C38" s="363" t="s">
        <v>241</v>
      </c>
    </row>
    <row r="39" spans="1:2" ht="12.75">
      <c r="A39" s="320" t="s">
        <v>242</v>
      </c>
      <c r="B39" s="364" t="s">
        <v>243</v>
      </c>
    </row>
    <row r="40" spans="1:2" ht="12.75">
      <c r="A40" s="320"/>
      <c r="B40" s="356"/>
    </row>
  </sheetData>
  <sheetProtection/>
  <printOptions/>
  <pageMargins left="0.7" right="0.7" top="0.75" bottom="0.75" header="0.3" footer="0.3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ES220"/>
  <sheetViews>
    <sheetView showGridLines="0" showOutlineSymbols="0" workbookViewId="0" topLeftCell="A1">
      <selection activeCell="CN11" sqref="CN11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34">
        <f>6-COUNTBLANK(D3:D8)</f>
        <v>5</v>
      </c>
      <c r="C2" s="135"/>
      <c r="D2" s="84" t="s">
        <v>61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 t="s">
        <v>62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288" t="s">
        <v>56</v>
      </c>
      <c r="AO2" s="289"/>
      <c r="AP2" s="289"/>
      <c r="AQ2" s="289"/>
      <c r="AR2" s="289"/>
      <c r="AS2" s="289"/>
      <c r="AT2" s="289"/>
      <c r="AU2" s="289"/>
      <c r="AV2" s="289"/>
      <c r="AW2" s="289"/>
      <c r="AX2" s="7"/>
      <c r="AY2" s="290" t="s">
        <v>115</v>
      </c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37">
        <v>1</v>
      </c>
      <c r="C3" s="138"/>
      <c r="D3" s="185" t="s">
        <v>116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110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9"/>
      <c r="AN3" s="288" t="s">
        <v>57</v>
      </c>
      <c r="AO3" s="289"/>
      <c r="AP3" s="289"/>
      <c r="AQ3" s="289"/>
      <c r="AR3" s="289"/>
      <c r="AS3" s="289"/>
      <c r="AT3" s="289"/>
      <c r="AU3" s="289"/>
      <c r="AV3" s="289"/>
      <c r="AW3" s="289"/>
      <c r="AX3" s="7"/>
      <c r="AY3" s="296">
        <v>41742</v>
      </c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5" t="s">
        <v>58</v>
      </c>
      <c r="BO3" s="295"/>
      <c r="BP3" s="295"/>
      <c r="BQ3" s="295"/>
      <c r="BR3" s="295"/>
      <c r="BS3" s="295"/>
      <c r="BT3" s="295"/>
      <c r="BU3" s="295"/>
      <c r="BV3" s="295"/>
      <c r="BW3" s="295"/>
      <c r="BX3" s="297">
        <v>0.375</v>
      </c>
      <c r="BY3" s="290"/>
      <c r="BZ3" s="290"/>
      <c r="CA3" s="290"/>
      <c r="CB3" s="290"/>
      <c r="CC3" s="290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37">
        <v>2</v>
      </c>
      <c r="C4" s="138"/>
      <c r="D4" s="185" t="s">
        <v>117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110</v>
      </c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9"/>
      <c r="AN4" s="288" t="s">
        <v>59</v>
      </c>
      <c r="AO4" s="289"/>
      <c r="AP4" s="289"/>
      <c r="AQ4" s="289"/>
      <c r="AR4" s="289"/>
      <c r="AS4" s="289"/>
      <c r="AT4" s="289"/>
      <c r="AU4" s="289"/>
      <c r="AV4" s="289"/>
      <c r="AW4" s="289"/>
      <c r="AX4" s="7"/>
      <c r="AY4" s="290" t="s">
        <v>123</v>
      </c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37">
        <v>3</v>
      </c>
      <c r="C5" s="138"/>
      <c r="D5" s="185" t="s">
        <v>118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188" t="s">
        <v>110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9"/>
      <c r="AN5" s="288" t="s">
        <v>7</v>
      </c>
      <c r="AO5" s="289"/>
      <c r="AP5" s="289"/>
      <c r="AQ5" s="289"/>
      <c r="AR5" s="289"/>
      <c r="AS5" s="289"/>
      <c r="AT5" s="289"/>
      <c r="AU5" s="289"/>
      <c r="AV5" s="289"/>
      <c r="AW5" s="289"/>
      <c r="AX5" s="7"/>
      <c r="AY5" s="282"/>
      <c r="AZ5" s="282"/>
      <c r="BA5" s="282"/>
      <c r="BB5" s="282"/>
      <c r="BC5" s="282"/>
      <c r="BD5" s="136" t="s">
        <v>41</v>
      </c>
      <c r="BE5" s="136"/>
      <c r="BF5" s="136"/>
      <c r="BG5" s="136"/>
      <c r="BH5" s="136"/>
      <c r="BI5" s="136"/>
      <c r="BJ5" s="282">
        <v>1</v>
      </c>
      <c r="BK5" s="282"/>
      <c r="BL5" s="282"/>
      <c r="BM5" s="282"/>
      <c r="BN5" s="282"/>
      <c r="BO5" s="136" t="s">
        <v>3</v>
      </c>
      <c r="BP5" s="136"/>
      <c r="BQ5" s="136"/>
      <c r="BR5" s="136"/>
      <c r="BS5" s="136"/>
      <c r="BT5" s="136"/>
      <c r="BU5" s="282">
        <v>11</v>
      </c>
      <c r="BV5" s="282"/>
      <c r="BW5" s="282"/>
      <c r="BX5" s="282"/>
      <c r="BY5" s="28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137">
        <v>4</v>
      </c>
      <c r="C6" s="138"/>
      <c r="D6" s="185" t="s">
        <v>119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8" t="s">
        <v>110</v>
      </c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9"/>
      <c r="AN6" s="288" t="s">
        <v>0</v>
      </c>
      <c r="AO6" s="289"/>
      <c r="AP6" s="289"/>
      <c r="AQ6" s="289"/>
      <c r="AR6" s="289"/>
      <c r="AS6" s="289"/>
      <c r="AT6" s="289"/>
      <c r="AU6" s="289"/>
      <c r="AV6" s="289"/>
      <c r="AW6" s="289"/>
      <c r="AX6" s="7"/>
      <c r="AY6" s="290" t="s">
        <v>121</v>
      </c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37">
        <v>5</v>
      </c>
      <c r="C7" s="138"/>
      <c r="D7" s="185" t="s">
        <v>120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8" t="s">
        <v>111</v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9"/>
      <c r="AN7" s="288" t="s">
        <v>1</v>
      </c>
      <c r="AO7" s="289"/>
      <c r="AP7" s="289"/>
      <c r="AQ7" s="289"/>
      <c r="AR7" s="289"/>
      <c r="AS7" s="289"/>
      <c r="AT7" s="289"/>
      <c r="AU7" s="289"/>
      <c r="AV7" s="289"/>
      <c r="AW7" s="289"/>
      <c r="AX7" s="7"/>
      <c r="AY7" s="290" t="s">
        <v>122</v>
      </c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37">
        <v>6</v>
      </c>
      <c r="C8" s="138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/>
      <c r="V8" s="188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9"/>
      <c r="AN8" s="288" t="s">
        <v>60</v>
      </c>
      <c r="AO8" s="289"/>
      <c r="AP8" s="289"/>
      <c r="AQ8" s="289"/>
      <c r="AR8" s="289"/>
      <c r="AS8" s="289"/>
      <c r="AT8" s="289"/>
      <c r="AU8" s="289"/>
      <c r="AV8" s="289"/>
      <c r="AW8" s="289"/>
      <c r="AX8" s="7"/>
      <c r="AY8" s="292" t="s">
        <v>112</v>
      </c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7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283" t="s">
        <v>86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298" t="s">
        <v>83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300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291" t="s">
        <v>89</v>
      </c>
      <c r="BT12" s="291"/>
      <c r="BU12" s="291"/>
      <c r="BV12" s="291"/>
      <c r="BW12" s="291"/>
      <c r="BX12" s="291"/>
      <c r="BY12" s="291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01" t="s">
        <v>84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01" t="s">
        <v>85</v>
      </c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3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04" t="s">
        <v>88</v>
      </c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60" t="str">
        <f>IF(AY2&lt;&gt;"",AY2,"")</f>
        <v>LES BORGES BLANQUES</v>
      </c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13"/>
      <c r="AS18" s="13"/>
      <c r="AT18" s="13"/>
      <c r="AU18" s="13"/>
      <c r="AV18" s="262">
        <f>IF(AY3&lt;&gt;"",AY3,"")</f>
        <v>41742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13"/>
      <c r="BN18" s="13"/>
      <c r="BO18" s="13"/>
      <c r="BP18" s="13"/>
      <c r="BQ18" s="13"/>
      <c r="BR18" s="284">
        <f>IF(BX3&lt;&gt;"",BX3,"")</f>
        <v>0.375</v>
      </c>
      <c r="BS18" s="284"/>
      <c r="BT18" s="284"/>
      <c r="BU18" s="284"/>
      <c r="BV18" s="284"/>
      <c r="BW18" s="284"/>
      <c r="BX18" s="284"/>
      <c r="BY18" s="284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54" t="s">
        <v>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50" t="s">
        <v>5</v>
      </c>
      <c r="AS19" s="250"/>
      <c r="AT19" s="250"/>
      <c r="AU19" s="25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N19" s="254" t="s">
        <v>6</v>
      </c>
      <c r="BO19" s="254"/>
      <c r="BP19" s="254"/>
      <c r="BQ19" s="13"/>
      <c r="BR19" s="284"/>
      <c r="BS19" s="284"/>
      <c r="BT19" s="284"/>
      <c r="BU19" s="284"/>
      <c r="BV19" s="284"/>
      <c r="BW19" s="284"/>
      <c r="BX19" s="284"/>
      <c r="BY19" s="284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50"/>
      <c r="AS20" s="250"/>
      <c r="AT20" s="250"/>
      <c r="AU20" s="250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N20" s="254"/>
      <c r="BO20" s="254"/>
      <c r="BP20" s="254"/>
      <c r="BQ20" s="18"/>
      <c r="BR20" s="285"/>
      <c r="BS20" s="285"/>
      <c r="BT20" s="285"/>
      <c r="BU20" s="285"/>
      <c r="BV20" s="285"/>
      <c r="BW20" s="285"/>
      <c r="BX20" s="285"/>
      <c r="BY20" s="285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260" t="str">
        <f>IF(AY4&lt;&gt;"",AY4,"")</f>
        <v>OPEN DE LES BORGES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5" t="s">
        <v>7</v>
      </c>
      <c r="AV21" s="265"/>
      <c r="AW21" s="265"/>
      <c r="AX21" s="265"/>
      <c r="AY21" s="265"/>
      <c r="AZ21" s="266">
        <f>IF(AY5&lt;&gt;"",AY5,"")</f>
      </c>
      <c r="BA21" s="266"/>
      <c r="BB21" s="266"/>
      <c r="BC21" s="266"/>
      <c r="BD21" s="266"/>
      <c r="BE21" s="264" t="s">
        <v>8</v>
      </c>
      <c r="BF21" s="264"/>
      <c r="BG21" s="264"/>
      <c r="BH21" s="264"/>
      <c r="BI21" s="264"/>
      <c r="BJ21" s="258">
        <f>IF(BJ5&lt;&gt;"",BJ5,"")</f>
        <v>1</v>
      </c>
      <c r="BK21" s="258"/>
      <c r="BL21" s="258"/>
      <c r="BM21" s="258"/>
      <c r="BN21" s="258"/>
      <c r="BO21" s="265" t="s">
        <v>9</v>
      </c>
      <c r="BP21" s="265"/>
      <c r="BQ21" s="265"/>
      <c r="BR21" s="265"/>
      <c r="BS21" s="265"/>
      <c r="BT21" s="260">
        <f>IF(BU5&lt;&gt;"",BU5,"")</f>
        <v>11</v>
      </c>
      <c r="BU21" s="260"/>
      <c r="BV21" s="260"/>
      <c r="BW21" s="260"/>
      <c r="BX21" s="260"/>
      <c r="BY21" s="260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54" t="s">
        <v>10</v>
      </c>
      <c r="C22" s="254"/>
      <c r="D22" s="254"/>
      <c r="E22" s="254"/>
      <c r="F22" s="254"/>
      <c r="G22" s="254"/>
      <c r="H22" s="254"/>
      <c r="I22" s="254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5"/>
      <c r="AV22" s="265"/>
      <c r="AW22" s="265"/>
      <c r="AX22" s="265"/>
      <c r="AY22" s="265"/>
      <c r="AZ22" s="258"/>
      <c r="BA22" s="258"/>
      <c r="BB22" s="258"/>
      <c r="BC22" s="258"/>
      <c r="BD22" s="258"/>
      <c r="BE22" s="265"/>
      <c r="BF22" s="265"/>
      <c r="BG22" s="265"/>
      <c r="BH22" s="265"/>
      <c r="BI22" s="265"/>
      <c r="BJ22" s="258"/>
      <c r="BK22" s="258"/>
      <c r="BL22" s="258"/>
      <c r="BM22" s="258"/>
      <c r="BN22" s="258"/>
      <c r="BO22" s="265"/>
      <c r="BP22" s="265"/>
      <c r="BQ22" s="265"/>
      <c r="BR22" s="265"/>
      <c r="BS22" s="265"/>
      <c r="BT22" s="260"/>
      <c r="BU22" s="260"/>
      <c r="BV22" s="260"/>
      <c r="BW22" s="260"/>
      <c r="BX22" s="260"/>
      <c r="BY22" s="260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54"/>
      <c r="C23" s="254"/>
      <c r="D23" s="254"/>
      <c r="E23" s="254"/>
      <c r="F23" s="254"/>
      <c r="G23" s="254"/>
      <c r="H23" s="254"/>
      <c r="I23" s="254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5"/>
      <c r="AV23" s="265"/>
      <c r="AW23" s="265"/>
      <c r="AX23" s="265"/>
      <c r="AY23" s="265"/>
      <c r="AZ23" s="259"/>
      <c r="BA23" s="259"/>
      <c r="BB23" s="259"/>
      <c r="BC23" s="259"/>
      <c r="BD23" s="259"/>
      <c r="BE23" s="265"/>
      <c r="BF23" s="265"/>
      <c r="BG23" s="265"/>
      <c r="BH23" s="265"/>
      <c r="BI23" s="265"/>
      <c r="BJ23" s="259"/>
      <c r="BK23" s="259"/>
      <c r="BL23" s="259"/>
      <c r="BM23" s="259"/>
      <c r="BN23" s="263"/>
      <c r="BO23" s="265"/>
      <c r="BP23" s="265"/>
      <c r="BQ23" s="265"/>
      <c r="BR23" s="265"/>
      <c r="BS23" s="265"/>
      <c r="BT23" s="261"/>
      <c r="BU23" s="261"/>
      <c r="BV23" s="261"/>
      <c r="BW23" s="261"/>
      <c r="BX23" s="261"/>
      <c r="BY23" s="261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260" t="str">
        <f>IF(AY6&lt;&gt;"",AY6,"")</f>
        <v>Benjamí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13"/>
      <c r="AH24" s="13"/>
      <c r="AI24" s="13"/>
      <c r="AJ24" s="13"/>
      <c r="AK24" s="13"/>
      <c r="AL24" s="13"/>
      <c r="AM24" s="13"/>
      <c r="AN24" s="13"/>
      <c r="AO24" s="13"/>
      <c r="AP24" s="258" t="str">
        <f>IF(AY7&lt;&gt;"",AY7,"")</f>
        <v>Centre de Tecnificació</v>
      </c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19"/>
      <c r="BO24" s="19"/>
      <c r="BP24" s="13"/>
      <c r="BQ24" s="13"/>
      <c r="BR24" s="13"/>
      <c r="BS24" s="263" t="str">
        <f>IF(AY8&lt;&gt;"",AY8,"")</f>
        <v>2013/2014</v>
      </c>
      <c r="BT24" s="263"/>
      <c r="BU24" s="263"/>
      <c r="BV24" s="263"/>
      <c r="BW24" s="263"/>
      <c r="BX24" s="263"/>
      <c r="BY24" s="263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54" t="s">
        <v>0</v>
      </c>
      <c r="C25" s="254"/>
      <c r="D25" s="254"/>
      <c r="E25" s="254"/>
      <c r="F25" s="254"/>
      <c r="G25" s="254"/>
      <c r="H25" s="254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13"/>
      <c r="AH25" s="254" t="s">
        <v>1</v>
      </c>
      <c r="AI25" s="254"/>
      <c r="AJ25" s="254"/>
      <c r="AK25" s="254"/>
      <c r="AL25" s="254"/>
      <c r="AM25" s="254"/>
      <c r="AN25" s="254"/>
      <c r="AO25" s="254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0" t="s">
        <v>11</v>
      </c>
      <c r="BO25" s="250"/>
      <c r="BP25" s="250"/>
      <c r="BQ25" s="250"/>
      <c r="BR25" s="250"/>
      <c r="BS25" s="263"/>
      <c r="BT25" s="263"/>
      <c r="BU25" s="263"/>
      <c r="BV25" s="263"/>
      <c r="BW25" s="263"/>
      <c r="BX25" s="263"/>
      <c r="BY25" s="263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54"/>
      <c r="C26" s="254"/>
      <c r="D26" s="254"/>
      <c r="E26" s="254"/>
      <c r="F26" s="254"/>
      <c r="G26" s="254"/>
      <c r="H26" s="254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18"/>
      <c r="AH26" s="254"/>
      <c r="AI26" s="254"/>
      <c r="AJ26" s="254"/>
      <c r="AK26" s="254"/>
      <c r="AL26" s="254"/>
      <c r="AM26" s="254"/>
      <c r="AN26" s="254"/>
      <c r="AO26" s="254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0"/>
      <c r="BO26" s="250"/>
      <c r="BP26" s="250"/>
      <c r="BQ26" s="250"/>
      <c r="BR26" s="250"/>
      <c r="BS26" s="259"/>
      <c r="BT26" s="259"/>
      <c r="BU26" s="259"/>
      <c r="BV26" s="259"/>
      <c r="BW26" s="259"/>
      <c r="BX26" s="259"/>
      <c r="BY26" s="259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190">
        <v>1</v>
      </c>
      <c r="C29" s="191"/>
      <c r="D29" s="201" t="str">
        <f>IF(D3&lt;&gt;"",D3,"")</f>
        <v>Pau Palau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29"/>
      <c r="V29" s="201" t="str">
        <f>IF(V3&lt;&gt;"",V3,"")</f>
        <v>CTT Borges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29"/>
      <c r="AN29" s="190">
        <v>4</v>
      </c>
      <c r="AO29" s="191"/>
      <c r="AP29" s="200" t="str">
        <f>IF(D6&lt;&gt;"",D6,"")</f>
        <v>Marc Nogués</v>
      </c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201" t="str">
        <f>IF(V6&lt;&gt;"",V6,"")</f>
        <v>CTT Borges</v>
      </c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29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192"/>
      <c r="C30" s="19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30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30"/>
      <c r="AN30" s="192"/>
      <c r="AO30" s="193"/>
      <c r="AP30" s="203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5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3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194"/>
      <c r="C31" s="19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31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31"/>
      <c r="AN31" s="194"/>
      <c r="AO31" s="195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8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31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190">
        <v>2</v>
      </c>
      <c r="C32" s="191"/>
      <c r="D32" s="201" t="str">
        <f>IF(D4&lt;&gt;"",D4,"")</f>
        <v>Unai Casola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29"/>
      <c r="V32" s="201" t="str">
        <f>IF(V4&lt;&gt;"",V4,"")</f>
        <v>CTT Borges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29"/>
      <c r="AN32" s="190">
        <v>5</v>
      </c>
      <c r="AO32" s="191"/>
      <c r="AP32" s="200" t="str">
        <f>IF(D7&lt;&gt;"",D7,"")</f>
        <v>Genis Puig</v>
      </c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2"/>
      <c r="BH32" s="201" t="str">
        <f>IF(V7&lt;&gt;"",V7,"")</f>
        <v>CTT Lleida</v>
      </c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29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192"/>
      <c r="C33" s="19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3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30"/>
      <c r="AN33" s="192"/>
      <c r="AO33" s="193"/>
      <c r="AP33" s="203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5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3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194"/>
      <c r="C34" s="19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31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31"/>
      <c r="AN34" s="194"/>
      <c r="AO34" s="195"/>
      <c r="AP34" s="2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8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31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190">
        <v>3</v>
      </c>
      <c r="C35" s="191"/>
      <c r="D35" s="201" t="str">
        <f>IF(D5&lt;&gt;"",D5,"")</f>
        <v>Joan Carné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29"/>
      <c r="V35" s="201" t="str">
        <f>IF(V5&lt;&gt;"",V5,"")</f>
        <v>CTT Borges</v>
      </c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29"/>
      <c r="AN35" s="190">
        <v>6</v>
      </c>
      <c r="AO35" s="191"/>
      <c r="AP35" s="200">
        <f>IF(D8&lt;&gt;"",D8,"")</f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2"/>
      <c r="BH35" s="201">
        <f>IF(V8&lt;&gt;"",V8,"")</f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29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192"/>
      <c r="C36" s="19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3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30"/>
      <c r="AN36" s="192"/>
      <c r="AO36" s="193"/>
      <c r="AP36" s="203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5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3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194"/>
      <c r="C37" s="195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31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31"/>
      <c r="AN37" s="194"/>
      <c r="AO37" s="195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8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31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32" t="s">
        <v>42</v>
      </c>
      <c r="C40" s="233"/>
      <c r="D40" s="238"/>
      <c r="E40" s="232" t="s">
        <v>43</v>
      </c>
      <c r="F40" s="233"/>
      <c r="G40" s="238"/>
      <c r="H40" s="232" t="s">
        <v>44</v>
      </c>
      <c r="I40" s="233"/>
      <c r="J40" s="238"/>
      <c r="K40" s="232" t="s">
        <v>45</v>
      </c>
      <c r="L40" s="233"/>
      <c r="M40" s="233"/>
      <c r="N40" s="255" t="s">
        <v>53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/>
      <c r="AF40" s="241" t="s">
        <v>12</v>
      </c>
      <c r="AG40" s="241"/>
      <c r="AH40" s="241"/>
      <c r="AI40" s="241"/>
      <c r="AJ40" s="241"/>
      <c r="AK40" s="242" t="s">
        <v>13</v>
      </c>
      <c r="AL40" s="242"/>
      <c r="AM40" s="242"/>
      <c r="AN40" s="242"/>
      <c r="AO40" s="242"/>
      <c r="AP40" s="242" t="s">
        <v>14</v>
      </c>
      <c r="AQ40" s="242"/>
      <c r="AR40" s="242"/>
      <c r="AS40" s="242"/>
      <c r="AT40" s="242"/>
      <c r="AU40" s="242" t="s">
        <v>15</v>
      </c>
      <c r="AV40" s="242"/>
      <c r="AW40" s="242"/>
      <c r="AX40" s="242"/>
      <c r="AY40" s="242"/>
      <c r="AZ40" s="242" t="s">
        <v>16</v>
      </c>
      <c r="BA40" s="242"/>
      <c r="BB40" s="242"/>
      <c r="BC40" s="242"/>
      <c r="BD40" s="242"/>
      <c r="BE40" s="244" t="s">
        <v>17</v>
      </c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5"/>
      <c r="BU40" s="244" t="s">
        <v>18</v>
      </c>
      <c r="BV40" s="241"/>
      <c r="BW40" s="241"/>
      <c r="BX40" s="241"/>
      <c r="BY40" s="24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34"/>
      <c r="C41" s="235"/>
      <c r="D41" s="239"/>
      <c r="E41" s="234"/>
      <c r="F41" s="235"/>
      <c r="G41" s="239"/>
      <c r="H41" s="234"/>
      <c r="I41" s="235"/>
      <c r="J41" s="239"/>
      <c r="K41" s="234"/>
      <c r="L41" s="235"/>
      <c r="M41" s="235"/>
      <c r="N41" s="223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196"/>
      <c r="AG41" s="196"/>
      <c r="AH41" s="196"/>
      <c r="AI41" s="196"/>
      <c r="AJ41" s="196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247"/>
      <c r="BU41" s="246"/>
      <c r="BV41" s="196"/>
      <c r="BW41" s="196"/>
      <c r="BX41" s="196"/>
      <c r="BY41" s="247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36"/>
      <c r="C42" s="237"/>
      <c r="D42" s="240"/>
      <c r="E42" s="236"/>
      <c r="F42" s="237"/>
      <c r="G42" s="240"/>
      <c r="H42" s="236"/>
      <c r="I42" s="237"/>
      <c r="J42" s="240"/>
      <c r="K42" s="236"/>
      <c r="L42" s="237"/>
      <c r="M42" s="237"/>
      <c r="N42" s="223" t="s">
        <v>54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5"/>
      <c r="AF42" s="196" t="s">
        <v>19</v>
      </c>
      <c r="AG42" s="196"/>
      <c r="AH42" s="196"/>
      <c r="AI42" s="196"/>
      <c r="AJ42" s="197"/>
      <c r="AK42" s="196" t="s">
        <v>19</v>
      </c>
      <c r="AL42" s="196"/>
      <c r="AM42" s="196"/>
      <c r="AN42" s="196"/>
      <c r="AO42" s="197"/>
      <c r="AP42" s="196" t="s">
        <v>19</v>
      </c>
      <c r="AQ42" s="196"/>
      <c r="AR42" s="196"/>
      <c r="AS42" s="196"/>
      <c r="AT42" s="197"/>
      <c r="AU42" s="196" t="s">
        <v>19</v>
      </c>
      <c r="AV42" s="196"/>
      <c r="AW42" s="196"/>
      <c r="AX42" s="196"/>
      <c r="AY42" s="197"/>
      <c r="AZ42" s="196" t="s">
        <v>19</v>
      </c>
      <c r="BA42" s="196"/>
      <c r="BB42" s="196"/>
      <c r="BC42" s="196"/>
      <c r="BD42" s="197"/>
      <c r="BE42" s="24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247"/>
      <c r="BU42" s="246"/>
      <c r="BV42" s="196"/>
      <c r="BW42" s="196"/>
      <c r="BX42" s="196"/>
      <c r="BY42" s="247"/>
      <c r="BZ42" s="286" t="s">
        <v>87</v>
      </c>
      <c r="CA42" s="287"/>
      <c r="CB42" s="287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18" t="s">
        <v>20</v>
      </c>
      <c r="C43" s="219"/>
      <c r="D43" s="219"/>
      <c r="E43" s="218" t="s">
        <v>20</v>
      </c>
      <c r="F43" s="219"/>
      <c r="G43" s="219"/>
      <c r="H43" s="218" t="s">
        <v>20</v>
      </c>
      <c r="I43" s="219"/>
      <c r="J43" s="219"/>
      <c r="K43" s="218" t="s">
        <v>20</v>
      </c>
      <c r="L43" s="219"/>
      <c r="M43" s="219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8"/>
      <c r="AF43" s="198"/>
      <c r="AG43" s="198"/>
      <c r="AH43" s="198"/>
      <c r="AI43" s="198"/>
      <c r="AJ43" s="199"/>
      <c r="AK43" s="198"/>
      <c r="AL43" s="198"/>
      <c r="AM43" s="198"/>
      <c r="AN43" s="198"/>
      <c r="AO43" s="199"/>
      <c r="AP43" s="198"/>
      <c r="AQ43" s="198"/>
      <c r="AR43" s="198"/>
      <c r="AS43" s="198"/>
      <c r="AT43" s="199"/>
      <c r="AU43" s="198"/>
      <c r="AV43" s="198"/>
      <c r="AW43" s="198"/>
      <c r="AX43" s="198"/>
      <c r="AY43" s="199"/>
      <c r="AZ43" s="198"/>
      <c r="BA43" s="198"/>
      <c r="BB43" s="198"/>
      <c r="BC43" s="198"/>
      <c r="BD43" s="199"/>
      <c r="BE43" s="24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249"/>
      <c r="BU43" s="248"/>
      <c r="BV43" s="198"/>
      <c r="BW43" s="198"/>
      <c r="BX43" s="198"/>
      <c r="BY43" s="249"/>
      <c r="BZ43" s="286"/>
      <c r="CA43" s="287"/>
      <c r="CB43" s="287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17" t="s">
        <v>21</v>
      </c>
      <c r="C45" s="118"/>
      <c r="D45" s="119"/>
      <c r="E45" s="117" t="s">
        <v>22</v>
      </c>
      <c r="F45" s="118"/>
      <c r="G45" s="119"/>
      <c r="H45" s="117" t="s">
        <v>23</v>
      </c>
      <c r="I45" s="118"/>
      <c r="J45" s="119"/>
      <c r="K45" s="117" t="s">
        <v>24</v>
      </c>
      <c r="L45" s="118"/>
      <c r="M45" s="119"/>
      <c r="N45" s="251" t="str">
        <f>IF(B2=6,D5,IF(B2=5,D3,IF(B2=4,D4,IF(B2=3,D3,""))))</f>
        <v>Pau Palau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3"/>
      <c r="AF45" s="175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3"/>
      <c r="AV45" s="173"/>
      <c r="AW45" s="173"/>
      <c r="AX45" s="173"/>
      <c r="AY45" s="173"/>
      <c r="AZ45" s="173" t="s">
        <v>2</v>
      </c>
      <c r="BA45" s="173"/>
      <c r="BB45" s="173"/>
      <c r="BC45" s="173"/>
      <c r="BD45" s="173"/>
      <c r="BE45" s="164" t="str">
        <f>IF(BZ45=""," ",IF(LEFT(BZ45,1)="3",N45,N47))</f>
        <v> 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6"/>
      <c r="BU45" s="158">
        <f>IF(BZ45="","",VLOOKUP(BZ45,result,2,FALSE))</f>
      </c>
      <c r="BV45" s="159"/>
      <c r="BW45" s="159"/>
      <c r="BX45" s="159"/>
      <c r="BY45" s="160"/>
      <c r="BZ45" s="147"/>
      <c r="CA45" s="148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20"/>
      <c r="C46" s="121"/>
      <c r="D46" s="122"/>
      <c r="E46" s="120"/>
      <c r="F46" s="121"/>
      <c r="G46" s="122"/>
      <c r="H46" s="120"/>
      <c r="I46" s="121"/>
      <c r="J46" s="122"/>
      <c r="K46" s="120"/>
      <c r="L46" s="121"/>
      <c r="M46" s="122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0"/>
      <c r="AF46" s="142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67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9"/>
      <c r="BU46" s="161"/>
      <c r="BV46" s="162"/>
      <c r="BW46" s="162"/>
      <c r="BX46" s="162"/>
      <c r="BY46" s="163"/>
      <c r="BZ46" s="147"/>
      <c r="CA46" s="148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279" t="s">
        <v>55</v>
      </c>
      <c r="B47" s="209" t="s">
        <v>47</v>
      </c>
      <c r="C47" s="210"/>
      <c r="D47" s="211"/>
      <c r="E47" s="209" t="s">
        <v>48</v>
      </c>
      <c r="F47" s="210"/>
      <c r="G47" s="211"/>
      <c r="H47" s="209" t="s">
        <v>49</v>
      </c>
      <c r="I47" s="210"/>
      <c r="J47" s="211"/>
      <c r="K47" s="209" t="s">
        <v>50</v>
      </c>
      <c r="L47" s="210"/>
      <c r="M47" s="211"/>
      <c r="N47" s="123" t="str">
        <f>IF(B2=6,D7,IF(B2=5,D6,IF(B2=4,D5,IF(B2=3,D5,""))))</f>
        <v>Marc Nogués</v>
      </c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142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67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9"/>
      <c r="BU47" s="161"/>
      <c r="BV47" s="162"/>
      <c r="BW47" s="162"/>
      <c r="BX47" s="162"/>
      <c r="BY47" s="163"/>
      <c r="BZ47" s="147"/>
      <c r="CA47" s="148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280"/>
      <c r="B48" s="212"/>
      <c r="C48" s="213"/>
      <c r="D48" s="214"/>
      <c r="E48" s="212"/>
      <c r="F48" s="213"/>
      <c r="G48" s="214"/>
      <c r="H48" s="212"/>
      <c r="I48" s="213"/>
      <c r="J48" s="214"/>
      <c r="K48" s="212"/>
      <c r="L48" s="213"/>
      <c r="M48" s="214"/>
      <c r="N48" s="12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8"/>
      <c r="AF48" s="142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70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2"/>
      <c r="BU48" s="161"/>
      <c r="BV48" s="162"/>
      <c r="BW48" s="162"/>
      <c r="BX48" s="162"/>
      <c r="BY48" s="163"/>
      <c r="BZ48" s="147"/>
      <c r="CA48" s="148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20" t="s">
        <v>25</v>
      </c>
      <c r="C49" s="121"/>
      <c r="D49" s="122"/>
      <c r="E49" s="120" t="s">
        <v>23</v>
      </c>
      <c r="F49" s="121"/>
      <c r="G49" s="122"/>
      <c r="H49" s="120" t="s">
        <v>22</v>
      </c>
      <c r="I49" s="121"/>
      <c r="J49" s="122"/>
      <c r="K49" s="120" t="s">
        <v>23</v>
      </c>
      <c r="L49" s="121"/>
      <c r="M49" s="122"/>
      <c r="N49" s="215" t="str">
        <f>IF(B2=6,D4,IF(B2=5,D4,IF(B2=4,D3,IF(B2=3,D4,""))))</f>
        <v>Unai Casola</v>
      </c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7"/>
      <c r="AF49" s="140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9"/>
      <c r="AV49" s="149"/>
      <c r="AW49" s="149"/>
      <c r="AX49" s="149"/>
      <c r="AY49" s="149"/>
      <c r="AZ49" s="149" t="s">
        <v>2</v>
      </c>
      <c r="BA49" s="149"/>
      <c r="BB49" s="149"/>
      <c r="BC49" s="149"/>
      <c r="BD49" s="149"/>
      <c r="BE49" s="179" t="str">
        <f>IF(BZ49=""," ",IF(LEFT(BZ49,1)="3",N49,N51))</f>
        <v> </v>
      </c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1"/>
      <c r="BU49" s="267">
        <f>IF(BZ49="","",VLOOKUP(BZ49,result,2,FALSE))</f>
      </c>
      <c r="BV49" s="268"/>
      <c r="BW49" s="268"/>
      <c r="BX49" s="268"/>
      <c r="BY49" s="269"/>
      <c r="BZ49" s="147"/>
      <c r="CA49" s="148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20"/>
      <c r="C50" s="121"/>
      <c r="D50" s="122"/>
      <c r="E50" s="120"/>
      <c r="F50" s="121"/>
      <c r="G50" s="122"/>
      <c r="H50" s="120"/>
      <c r="I50" s="121"/>
      <c r="J50" s="122"/>
      <c r="K50" s="120"/>
      <c r="L50" s="121"/>
      <c r="M50" s="122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142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67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9"/>
      <c r="BU50" s="161"/>
      <c r="BV50" s="162"/>
      <c r="BW50" s="162"/>
      <c r="BX50" s="162"/>
      <c r="BY50" s="163"/>
      <c r="BZ50" s="147"/>
      <c r="CA50" s="148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279" t="s">
        <v>55</v>
      </c>
      <c r="B51" s="209" t="s">
        <v>48</v>
      </c>
      <c r="C51" s="210"/>
      <c r="D51" s="211"/>
      <c r="E51" s="209" t="s">
        <v>49</v>
      </c>
      <c r="F51" s="210"/>
      <c r="G51" s="211"/>
      <c r="H51" s="209" t="s">
        <v>50</v>
      </c>
      <c r="I51" s="210"/>
      <c r="J51" s="211"/>
      <c r="K51" s="209" t="s">
        <v>49</v>
      </c>
      <c r="L51" s="210"/>
      <c r="M51" s="211"/>
      <c r="N51" s="123" t="str">
        <f>IF(B2=6,D8,IF(B2=5,D5,IF(B2=4,D6,IF(B2=3,D5,""))))</f>
        <v>Joan Carné</v>
      </c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142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67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9"/>
      <c r="BU51" s="161"/>
      <c r="BV51" s="162"/>
      <c r="BW51" s="162"/>
      <c r="BX51" s="162"/>
      <c r="BY51" s="163"/>
      <c r="BZ51" s="147"/>
      <c r="CA51" s="148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280"/>
      <c r="B52" s="212"/>
      <c r="C52" s="213"/>
      <c r="D52" s="214"/>
      <c r="E52" s="212"/>
      <c r="F52" s="213"/>
      <c r="G52" s="214"/>
      <c r="H52" s="212"/>
      <c r="I52" s="213"/>
      <c r="J52" s="214"/>
      <c r="K52" s="212"/>
      <c r="L52" s="213"/>
      <c r="M52" s="214"/>
      <c r="N52" s="126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157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70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2"/>
      <c r="BU52" s="270"/>
      <c r="BV52" s="271"/>
      <c r="BW52" s="271"/>
      <c r="BX52" s="271"/>
      <c r="BY52" s="272"/>
      <c r="BZ52" s="147"/>
      <c r="CA52" s="148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20" t="s">
        <v>22</v>
      </c>
      <c r="C53" s="121"/>
      <c r="D53" s="122"/>
      <c r="E53" s="120" t="s">
        <v>26</v>
      </c>
      <c r="F53" s="121"/>
      <c r="G53" s="122"/>
      <c r="H53" s="120" t="s">
        <v>27</v>
      </c>
      <c r="I53" s="121"/>
      <c r="J53" s="122"/>
      <c r="K53" s="120" t="s">
        <v>28</v>
      </c>
      <c r="L53" s="121"/>
      <c r="M53" s="122"/>
      <c r="N53" s="98" t="str">
        <f>IF(B2=6,D3,IF(B2=5,D6,IF(B2=4,D4,IF(B2=3,D3,""))))</f>
        <v>Marc Nogués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140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9"/>
      <c r="AV53" s="149"/>
      <c r="AW53" s="149"/>
      <c r="AX53" s="149"/>
      <c r="AY53" s="149"/>
      <c r="AZ53" s="149" t="s">
        <v>2</v>
      </c>
      <c r="BA53" s="149"/>
      <c r="BB53" s="149"/>
      <c r="BC53" s="149"/>
      <c r="BD53" s="149"/>
      <c r="BE53" s="167" t="str">
        <f>IF(BZ53=""," ",IF(LEFT(BZ53,1)="3",N53,N55))</f>
        <v> </v>
      </c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9"/>
      <c r="BU53" s="161">
        <f>IF(BZ53="","",VLOOKUP(BZ53,result,2,FALSE))</f>
      </c>
      <c r="BV53" s="162"/>
      <c r="BW53" s="162"/>
      <c r="BX53" s="162"/>
      <c r="BY53" s="163"/>
      <c r="BZ53" s="147"/>
      <c r="CA53" s="148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20"/>
      <c r="C54" s="121"/>
      <c r="D54" s="122"/>
      <c r="E54" s="120"/>
      <c r="F54" s="121"/>
      <c r="G54" s="122"/>
      <c r="H54" s="120"/>
      <c r="I54" s="121"/>
      <c r="J54" s="122"/>
      <c r="K54" s="120"/>
      <c r="L54" s="121"/>
      <c r="M54" s="122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0"/>
      <c r="AF54" s="142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167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9"/>
      <c r="BU54" s="161"/>
      <c r="BV54" s="162"/>
      <c r="BW54" s="162"/>
      <c r="BX54" s="162"/>
      <c r="BY54" s="163"/>
      <c r="BZ54" s="147"/>
      <c r="CA54" s="148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279" t="s">
        <v>55</v>
      </c>
      <c r="B55" s="209" t="s">
        <v>51</v>
      </c>
      <c r="C55" s="210"/>
      <c r="D55" s="211"/>
      <c r="E55" s="209" t="s">
        <v>50</v>
      </c>
      <c r="F55" s="210"/>
      <c r="G55" s="211"/>
      <c r="H55" s="209" t="s">
        <v>52</v>
      </c>
      <c r="I55" s="210"/>
      <c r="J55" s="211"/>
      <c r="K55" s="209" t="s">
        <v>52</v>
      </c>
      <c r="L55" s="210"/>
      <c r="M55" s="211"/>
      <c r="N55" s="123" t="str">
        <f>IF(B2=6,D6,IF(B2=5,D7,IF(B2=4,D6,IF(B2=3,D4,""))))</f>
        <v>Genis Puig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  <c r="AF55" s="142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167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9"/>
      <c r="BU55" s="161"/>
      <c r="BV55" s="162"/>
      <c r="BW55" s="162"/>
      <c r="BX55" s="162"/>
      <c r="BY55" s="163"/>
      <c r="BZ55" s="147"/>
      <c r="CA55" s="148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280"/>
      <c r="B56" s="220"/>
      <c r="C56" s="221"/>
      <c r="D56" s="222"/>
      <c r="E56" s="220"/>
      <c r="F56" s="221"/>
      <c r="G56" s="222"/>
      <c r="H56" s="220"/>
      <c r="I56" s="221"/>
      <c r="J56" s="222"/>
      <c r="K56" s="212"/>
      <c r="L56" s="213"/>
      <c r="M56" s="214"/>
      <c r="N56" s="176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  <c r="AF56" s="142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170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2"/>
      <c r="BU56" s="161"/>
      <c r="BV56" s="162"/>
      <c r="BW56" s="162"/>
      <c r="BX56" s="162"/>
      <c r="BY56" s="163"/>
      <c r="BZ56" s="147"/>
      <c r="CA56" s="148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20" t="s">
        <v>29</v>
      </c>
      <c r="C57" s="121"/>
      <c r="D57" s="122"/>
      <c r="E57" s="120" t="s">
        <v>24</v>
      </c>
      <c r="F57" s="121"/>
      <c r="G57" s="122"/>
      <c r="H57" s="120" t="s">
        <v>24</v>
      </c>
      <c r="I57" s="121"/>
      <c r="J57" s="122"/>
      <c r="K57" s="182"/>
      <c r="L57" s="183"/>
      <c r="M57" s="281"/>
      <c r="N57" s="98" t="str">
        <f>IF(B2=6,D4,IF(B2=5,D3,IF(B2=4,D3,IF(B2=3,"",""))))</f>
        <v>Pau Palau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175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3"/>
      <c r="AV57" s="173"/>
      <c r="AW57" s="173"/>
      <c r="AX57" s="173"/>
      <c r="AY57" s="173"/>
      <c r="AZ57" s="173" t="s">
        <v>2</v>
      </c>
      <c r="BA57" s="173"/>
      <c r="BB57" s="173"/>
      <c r="BC57" s="173"/>
      <c r="BD57" s="173"/>
      <c r="BE57" s="164" t="str">
        <f>IF(BZ57=""," ",IF(LEFT(BZ57,1)="3",N57,N59))</f>
        <v> </v>
      </c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6"/>
      <c r="BU57" s="158">
        <f>IF(BZ57="","",VLOOKUP(BZ57,result,2,FALSE))</f>
      </c>
      <c r="BV57" s="159"/>
      <c r="BW57" s="159"/>
      <c r="BX57" s="159"/>
      <c r="BY57" s="160"/>
      <c r="BZ57" s="147"/>
      <c r="CA57" s="148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20"/>
      <c r="C58" s="121"/>
      <c r="D58" s="122"/>
      <c r="E58" s="120"/>
      <c r="F58" s="121"/>
      <c r="G58" s="122"/>
      <c r="H58" s="120"/>
      <c r="I58" s="121"/>
      <c r="J58" s="122"/>
      <c r="K58" s="92"/>
      <c r="L58" s="93"/>
      <c r="M58" s="94"/>
      <c r="N58" s="9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100"/>
      <c r="AF58" s="142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67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9"/>
      <c r="BU58" s="161"/>
      <c r="BV58" s="162"/>
      <c r="BW58" s="162"/>
      <c r="BX58" s="162"/>
      <c r="BY58" s="163"/>
      <c r="BZ58" s="147"/>
      <c r="CA58" s="148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279" t="s">
        <v>55</v>
      </c>
      <c r="B59" s="209" t="s">
        <v>49</v>
      </c>
      <c r="C59" s="210"/>
      <c r="D59" s="211"/>
      <c r="E59" s="209" t="s">
        <v>47</v>
      </c>
      <c r="F59" s="210"/>
      <c r="G59" s="211"/>
      <c r="H59" s="209" t="s">
        <v>47</v>
      </c>
      <c r="I59" s="210"/>
      <c r="J59" s="211"/>
      <c r="K59" s="92"/>
      <c r="L59" s="93"/>
      <c r="M59" s="94"/>
      <c r="N59" s="123" t="str">
        <f>IF(B2=6,D7,IF(B2=5,D5,IF(B2=4,D5,IF(B2=3,"",""))))</f>
        <v>Joan Carné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5"/>
      <c r="AF59" s="142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167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9"/>
      <c r="BU59" s="161"/>
      <c r="BV59" s="162"/>
      <c r="BW59" s="162"/>
      <c r="BX59" s="162"/>
      <c r="BY59" s="163"/>
      <c r="BZ59" s="147"/>
      <c r="CA59" s="148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280"/>
      <c r="B60" s="212"/>
      <c r="C60" s="213"/>
      <c r="D60" s="214"/>
      <c r="E60" s="212"/>
      <c r="F60" s="213"/>
      <c r="G60" s="214"/>
      <c r="H60" s="212"/>
      <c r="I60" s="213"/>
      <c r="J60" s="214"/>
      <c r="K60" s="131"/>
      <c r="L60" s="132"/>
      <c r="M60" s="139"/>
      <c r="N60" s="126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8"/>
      <c r="AF60" s="157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70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2"/>
      <c r="BU60" s="161"/>
      <c r="BV60" s="162"/>
      <c r="BW60" s="162"/>
      <c r="BX60" s="162"/>
      <c r="BY60" s="163"/>
      <c r="BZ60" s="147"/>
      <c r="CA60" s="148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20" t="s">
        <v>30</v>
      </c>
      <c r="C61" s="121"/>
      <c r="D61" s="122"/>
      <c r="E61" s="120" t="s">
        <v>29</v>
      </c>
      <c r="F61" s="121"/>
      <c r="G61" s="122"/>
      <c r="H61" s="120" t="s">
        <v>30</v>
      </c>
      <c r="I61" s="121"/>
      <c r="J61" s="122"/>
      <c r="K61" s="89"/>
      <c r="L61" s="90"/>
      <c r="M61" s="91"/>
      <c r="N61" s="98" t="str">
        <f>IF(B2=6,D5,IF(B2=5,D4,IF(B2=4,D5,IF(B2=3,"",""))))</f>
        <v>Unai Casola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140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9"/>
      <c r="AV61" s="149"/>
      <c r="AW61" s="149"/>
      <c r="AX61" s="149"/>
      <c r="AY61" s="149"/>
      <c r="AZ61" s="149" t="s">
        <v>2</v>
      </c>
      <c r="BA61" s="149"/>
      <c r="BB61" s="149"/>
      <c r="BC61" s="149"/>
      <c r="BD61" s="149"/>
      <c r="BE61" s="179" t="str">
        <f>IF(BZ61=""," ",IF(LEFT(BZ61,1)="3",N61,N63))</f>
        <v> </v>
      </c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267">
        <f>IF(BZ61="","",VLOOKUP(BZ61,result,2,FALSE))</f>
      </c>
      <c r="BV61" s="268"/>
      <c r="BW61" s="268"/>
      <c r="BX61" s="268"/>
      <c r="BY61" s="269"/>
      <c r="BZ61" s="147"/>
      <c r="CA61" s="148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20"/>
      <c r="C62" s="121"/>
      <c r="D62" s="122"/>
      <c r="E62" s="120"/>
      <c r="F62" s="121"/>
      <c r="G62" s="122"/>
      <c r="H62" s="120"/>
      <c r="I62" s="121"/>
      <c r="J62" s="122"/>
      <c r="K62" s="92"/>
      <c r="L62" s="93"/>
      <c r="M62" s="94"/>
      <c r="N62" s="98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00"/>
      <c r="AF62" s="142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167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9"/>
      <c r="BU62" s="161"/>
      <c r="BV62" s="162"/>
      <c r="BW62" s="162"/>
      <c r="BX62" s="162"/>
      <c r="BY62" s="163"/>
      <c r="BZ62" s="147"/>
      <c r="CA62" s="148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279" t="s">
        <v>55</v>
      </c>
      <c r="B63" s="209" t="s">
        <v>50</v>
      </c>
      <c r="C63" s="210"/>
      <c r="D63" s="211"/>
      <c r="E63" s="209" t="s">
        <v>52</v>
      </c>
      <c r="F63" s="210"/>
      <c r="G63" s="211"/>
      <c r="H63" s="209" t="s">
        <v>50</v>
      </c>
      <c r="I63" s="210"/>
      <c r="J63" s="211"/>
      <c r="K63" s="92"/>
      <c r="L63" s="93"/>
      <c r="M63" s="94"/>
      <c r="N63" s="123" t="str">
        <f>IF(B2=6,D6,IF(B2=5,D7,IF(B2=4,D6,IF(B2=3,"",""))))</f>
        <v>Genis Puig</v>
      </c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5"/>
      <c r="AF63" s="142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167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9"/>
      <c r="BU63" s="161"/>
      <c r="BV63" s="162"/>
      <c r="BW63" s="162"/>
      <c r="BX63" s="162"/>
      <c r="BY63" s="163"/>
      <c r="BZ63" s="147"/>
      <c r="CA63" s="148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280"/>
      <c r="B64" s="212"/>
      <c r="C64" s="213"/>
      <c r="D64" s="214"/>
      <c r="E64" s="212"/>
      <c r="F64" s="213"/>
      <c r="G64" s="214"/>
      <c r="H64" s="212"/>
      <c r="I64" s="213"/>
      <c r="J64" s="214"/>
      <c r="K64" s="131"/>
      <c r="L64" s="132"/>
      <c r="M64" s="139"/>
      <c r="N64" s="12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8"/>
      <c r="AF64" s="157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70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2"/>
      <c r="BU64" s="270"/>
      <c r="BV64" s="271"/>
      <c r="BW64" s="271"/>
      <c r="BX64" s="271"/>
      <c r="BY64" s="272"/>
      <c r="BZ64" s="147"/>
      <c r="CA64" s="148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20" t="s">
        <v>31</v>
      </c>
      <c r="C65" s="121"/>
      <c r="D65" s="122"/>
      <c r="E65" s="120" t="s">
        <v>30</v>
      </c>
      <c r="F65" s="121"/>
      <c r="G65" s="122"/>
      <c r="H65" s="120" t="s">
        <v>28</v>
      </c>
      <c r="I65" s="121"/>
      <c r="J65" s="122"/>
      <c r="K65" s="89"/>
      <c r="L65" s="90"/>
      <c r="M65" s="91"/>
      <c r="N65" s="98" t="str">
        <f>IF(B2=6,D3,IF(B2=5,D5,IF(B2=4,D3,IF(B2=3,"",""))))</f>
        <v>Joan Carné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0"/>
      <c r="AF65" s="140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9"/>
      <c r="AV65" s="149"/>
      <c r="AW65" s="149"/>
      <c r="AX65" s="149"/>
      <c r="AY65" s="149"/>
      <c r="AZ65" s="149" t="s">
        <v>2</v>
      </c>
      <c r="BA65" s="149"/>
      <c r="BB65" s="149"/>
      <c r="BC65" s="149"/>
      <c r="BD65" s="149"/>
      <c r="BE65" s="167" t="str">
        <f>IF(BZ65=""," ",IF(LEFT(BZ65,1)="3",N65,N67))</f>
        <v> </v>
      </c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9"/>
      <c r="BU65" s="161">
        <f>IF(BZ65="","",VLOOKUP(BZ65,result,2,FALSE))</f>
      </c>
      <c r="BV65" s="162"/>
      <c r="BW65" s="162"/>
      <c r="BX65" s="162"/>
      <c r="BY65" s="163"/>
      <c r="BZ65" s="147"/>
      <c r="CA65" s="148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20"/>
      <c r="C66" s="121"/>
      <c r="D66" s="122"/>
      <c r="E66" s="120"/>
      <c r="F66" s="121"/>
      <c r="G66" s="122"/>
      <c r="H66" s="120"/>
      <c r="I66" s="121"/>
      <c r="J66" s="122"/>
      <c r="K66" s="92"/>
      <c r="L66" s="93"/>
      <c r="M66" s="94"/>
      <c r="N66" s="98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0"/>
      <c r="AF66" s="142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167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9"/>
      <c r="BU66" s="161"/>
      <c r="BV66" s="162"/>
      <c r="BW66" s="162"/>
      <c r="BX66" s="162"/>
      <c r="BY66" s="163"/>
      <c r="BZ66" s="147"/>
      <c r="CA66" s="148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279" t="s">
        <v>55</v>
      </c>
      <c r="B67" s="209" t="s">
        <v>52</v>
      </c>
      <c r="C67" s="210"/>
      <c r="D67" s="211"/>
      <c r="E67" s="209" t="s">
        <v>50</v>
      </c>
      <c r="F67" s="210"/>
      <c r="G67" s="211"/>
      <c r="H67" s="209" t="s">
        <v>52</v>
      </c>
      <c r="I67" s="210"/>
      <c r="J67" s="211"/>
      <c r="K67" s="92"/>
      <c r="L67" s="93"/>
      <c r="M67" s="94"/>
      <c r="N67" s="123" t="str">
        <f>IF(B2=6,D8,IF(B2=5,D6,IF(B2=4,D4,IF(B2=3,"",""))))</f>
        <v>Marc Nogués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5"/>
      <c r="AF67" s="142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167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9"/>
      <c r="BU67" s="161"/>
      <c r="BV67" s="162"/>
      <c r="BW67" s="162"/>
      <c r="BX67" s="162"/>
      <c r="BY67" s="163"/>
      <c r="BZ67" s="147"/>
      <c r="CA67" s="148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280"/>
      <c r="B68" s="220"/>
      <c r="C68" s="221"/>
      <c r="D68" s="222"/>
      <c r="E68" s="220"/>
      <c r="F68" s="221"/>
      <c r="G68" s="222"/>
      <c r="H68" s="220"/>
      <c r="I68" s="221"/>
      <c r="J68" s="222"/>
      <c r="K68" s="131"/>
      <c r="L68" s="132"/>
      <c r="M68" s="139"/>
      <c r="N68" s="176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8"/>
      <c r="AF68" s="142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170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2"/>
      <c r="BU68" s="161"/>
      <c r="BV68" s="162"/>
      <c r="BW68" s="162"/>
      <c r="BX68" s="162"/>
      <c r="BY68" s="163"/>
      <c r="BZ68" s="147"/>
      <c r="CA68" s="148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20" t="s">
        <v>27</v>
      </c>
      <c r="C69" s="121"/>
      <c r="D69" s="122"/>
      <c r="E69" s="120" t="s">
        <v>32</v>
      </c>
      <c r="F69" s="121"/>
      <c r="G69" s="122"/>
      <c r="H69" s="182"/>
      <c r="I69" s="183"/>
      <c r="J69" s="184"/>
      <c r="K69" s="89"/>
      <c r="L69" s="90"/>
      <c r="M69" s="91"/>
      <c r="N69" s="98" t="str">
        <f>IF(B2=6,D4,IF(B2=5,D3,IF(B2=4,"",IF(B2=3,"",""))))</f>
        <v>Pau Palau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175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3"/>
      <c r="AV69" s="173"/>
      <c r="AW69" s="173"/>
      <c r="AX69" s="173"/>
      <c r="AY69" s="173"/>
      <c r="AZ69" s="173" t="s">
        <v>2</v>
      </c>
      <c r="BA69" s="173"/>
      <c r="BB69" s="173"/>
      <c r="BC69" s="173"/>
      <c r="BD69" s="173"/>
      <c r="BE69" s="164" t="str">
        <f>IF(BZ69=""," ",IF(LEFT(BZ69,1)="3",N69,N71))</f>
        <v> </v>
      </c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6"/>
      <c r="BU69" s="158">
        <f>IF(BZ69="","",VLOOKUP(BZ69,result,2,FALSE))</f>
      </c>
      <c r="BV69" s="159"/>
      <c r="BW69" s="159"/>
      <c r="BX69" s="159"/>
      <c r="BY69" s="160"/>
      <c r="BZ69" s="147"/>
      <c r="CA69" s="148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20"/>
      <c r="C70" s="121"/>
      <c r="D70" s="122"/>
      <c r="E70" s="120"/>
      <c r="F70" s="121"/>
      <c r="G70" s="122"/>
      <c r="H70" s="92"/>
      <c r="I70" s="93"/>
      <c r="J70" s="130"/>
      <c r="K70" s="92"/>
      <c r="L70" s="93"/>
      <c r="M70" s="94"/>
      <c r="N70" s="98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100"/>
      <c r="AF70" s="142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167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1"/>
      <c r="BV70" s="162"/>
      <c r="BW70" s="162"/>
      <c r="BX70" s="162"/>
      <c r="BY70" s="163"/>
      <c r="BZ70" s="147"/>
      <c r="CA70" s="148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279" t="s">
        <v>55</v>
      </c>
      <c r="B71" s="209" t="s">
        <v>49</v>
      </c>
      <c r="C71" s="210"/>
      <c r="D71" s="211"/>
      <c r="E71" s="209" t="s">
        <v>47</v>
      </c>
      <c r="F71" s="210"/>
      <c r="G71" s="211"/>
      <c r="H71" s="92"/>
      <c r="I71" s="93"/>
      <c r="J71" s="130"/>
      <c r="K71" s="92"/>
      <c r="L71" s="93"/>
      <c r="M71" s="94"/>
      <c r="N71" s="123" t="str">
        <f>IF(B2=6,D6,IF(B2=5,D7,IF(B2=4,"",IF(B2=3,"",""))))</f>
        <v>Genis Puig</v>
      </c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5"/>
      <c r="AF71" s="142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167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61"/>
      <c r="BV71" s="162"/>
      <c r="BW71" s="162"/>
      <c r="BX71" s="162"/>
      <c r="BY71" s="163"/>
      <c r="BZ71" s="147"/>
      <c r="CA71" s="148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280"/>
      <c r="B72" s="212"/>
      <c r="C72" s="213"/>
      <c r="D72" s="214"/>
      <c r="E72" s="212"/>
      <c r="F72" s="213"/>
      <c r="G72" s="214"/>
      <c r="H72" s="131"/>
      <c r="I72" s="132"/>
      <c r="J72" s="133"/>
      <c r="K72" s="131"/>
      <c r="L72" s="132"/>
      <c r="M72" s="139"/>
      <c r="N72" s="126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157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70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2"/>
      <c r="BU72" s="161"/>
      <c r="BV72" s="162"/>
      <c r="BW72" s="162"/>
      <c r="BX72" s="162"/>
      <c r="BY72" s="163"/>
      <c r="BZ72" s="147"/>
      <c r="CA72" s="148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20" t="s">
        <v>33</v>
      </c>
      <c r="C73" s="121"/>
      <c r="D73" s="122"/>
      <c r="E73" s="120" t="s">
        <v>27</v>
      </c>
      <c r="F73" s="121"/>
      <c r="G73" s="122"/>
      <c r="H73" s="89"/>
      <c r="I73" s="90"/>
      <c r="J73" s="129"/>
      <c r="K73" s="89"/>
      <c r="L73" s="90"/>
      <c r="M73" s="91"/>
      <c r="N73" s="98" t="str">
        <f>IF(B2=6,D7,IF(B2=5,D4,IF(B2=4,"",IF(B2=3,"",""))))</f>
        <v>Unai Casola</v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100"/>
      <c r="AF73" s="140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9"/>
      <c r="AV73" s="149"/>
      <c r="AW73" s="149"/>
      <c r="AX73" s="149"/>
      <c r="AY73" s="149"/>
      <c r="AZ73" s="149" t="s">
        <v>2</v>
      </c>
      <c r="BA73" s="149"/>
      <c r="BB73" s="149"/>
      <c r="BC73" s="149"/>
      <c r="BD73" s="149"/>
      <c r="BE73" s="179" t="str">
        <f>IF(BZ73=""," ",IF(LEFT(BZ73,1)="3",N73,N75))</f>
        <v> </v>
      </c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267">
        <f>IF(BZ73="","",VLOOKUP(BZ73,result,2,FALSE))</f>
      </c>
      <c r="BV73" s="268"/>
      <c r="BW73" s="268"/>
      <c r="BX73" s="268"/>
      <c r="BY73" s="269"/>
      <c r="BZ73" s="147"/>
      <c r="CA73" s="148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20"/>
      <c r="C74" s="121"/>
      <c r="D74" s="122"/>
      <c r="E74" s="120"/>
      <c r="F74" s="121"/>
      <c r="G74" s="122"/>
      <c r="H74" s="92"/>
      <c r="I74" s="93"/>
      <c r="J74" s="130"/>
      <c r="K74" s="92"/>
      <c r="L74" s="93"/>
      <c r="M74" s="94"/>
      <c r="N74" s="98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100"/>
      <c r="AF74" s="142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167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61"/>
      <c r="BV74" s="162"/>
      <c r="BW74" s="162"/>
      <c r="BX74" s="162"/>
      <c r="BY74" s="163"/>
      <c r="BZ74" s="147"/>
      <c r="CA74" s="148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279" t="s">
        <v>55</v>
      </c>
      <c r="B75" s="209" t="s">
        <v>47</v>
      </c>
      <c r="C75" s="210"/>
      <c r="D75" s="211"/>
      <c r="E75" s="209" t="s">
        <v>52</v>
      </c>
      <c r="F75" s="210"/>
      <c r="G75" s="211"/>
      <c r="H75" s="92"/>
      <c r="I75" s="93"/>
      <c r="J75" s="130"/>
      <c r="K75" s="92"/>
      <c r="L75" s="93"/>
      <c r="M75" s="94"/>
      <c r="N75" s="123" t="str">
        <f>IF(B2=6,D8,IF(B2=5,D6,IF(B2=4,"",IF(B2=3,"",""))))</f>
        <v>Marc Nogués</v>
      </c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5"/>
      <c r="AF75" s="142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167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61"/>
      <c r="BV75" s="162"/>
      <c r="BW75" s="162"/>
      <c r="BX75" s="162"/>
      <c r="BY75" s="163"/>
      <c r="BZ75" s="147"/>
      <c r="CA75" s="148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280"/>
      <c r="B76" s="212"/>
      <c r="C76" s="213"/>
      <c r="D76" s="214"/>
      <c r="E76" s="212"/>
      <c r="F76" s="213"/>
      <c r="G76" s="214"/>
      <c r="H76" s="131"/>
      <c r="I76" s="132"/>
      <c r="J76" s="133"/>
      <c r="K76" s="131"/>
      <c r="L76" s="132"/>
      <c r="M76" s="139"/>
      <c r="N76" s="126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8"/>
      <c r="AF76" s="157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70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2"/>
      <c r="BU76" s="270"/>
      <c r="BV76" s="271"/>
      <c r="BW76" s="271"/>
      <c r="BX76" s="271"/>
      <c r="BY76" s="272"/>
      <c r="BZ76" s="147"/>
      <c r="CA76" s="148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20" t="s">
        <v>24</v>
      </c>
      <c r="C77" s="121"/>
      <c r="D77" s="122"/>
      <c r="E77" s="120" t="s">
        <v>21</v>
      </c>
      <c r="F77" s="121"/>
      <c r="G77" s="122"/>
      <c r="H77" s="89"/>
      <c r="I77" s="90"/>
      <c r="J77" s="129"/>
      <c r="K77" s="89"/>
      <c r="L77" s="90"/>
      <c r="M77" s="91"/>
      <c r="N77" s="98" t="str">
        <f>IF(B2=6,D3,IF(B2=5,D5,IF(B2=4,"",IF(B2=3,"",""))))</f>
        <v>Joan Carné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140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9"/>
      <c r="AV77" s="149"/>
      <c r="AW77" s="149"/>
      <c r="AX77" s="149"/>
      <c r="AY77" s="149"/>
      <c r="AZ77" s="149" t="s">
        <v>2</v>
      </c>
      <c r="BA77" s="149"/>
      <c r="BB77" s="149"/>
      <c r="BC77" s="149"/>
      <c r="BD77" s="149"/>
      <c r="BE77" s="179" t="str">
        <f>IF(BZ77=""," ",IF(LEFT(BZ77,1)="3",N77,N79))</f>
        <v> </v>
      </c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1"/>
      <c r="BU77" s="267">
        <f>IF(BZ77="","",VLOOKUP(BZ77,result,2,FALSE))</f>
      </c>
      <c r="BV77" s="268"/>
      <c r="BW77" s="268"/>
      <c r="BX77" s="268"/>
      <c r="BY77" s="269"/>
      <c r="BZ77" s="147"/>
      <c r="CA77" s="148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20"/>
      <c r="C78" s="121"/>
      <c r="D78" s="122"/>
      <c r="E78" s="120"/>
      <c r="F78" s="121"/>
      <c r="G78" s="122"/>
      <c r="H78" s="92"/>
      <c r="I78" s="93"/>
      <c r="J78" s="130"/>
      <c r="K78" s="92"/>
      <c r="L78" s="93"/>
      <c r="M78" s="94"/>
      <c r="N78" s="98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142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167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9"/>
      <c r="BU78" s="161"/>
      <c r="BV78" s="162"/>
      <c r="BW78" s="162"/>
      <c r="BX78" s="162"/>
      <c r="BY78" s="163"/>
      <c r="BZ78" s="147"/>
      <c r="CA78" s="148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279" t="s">
        <v>55</v>
      </c>
      <c r="B79" s="209" t="s">
        <v>50</v>
      </c>
      <c r="C79" s="210"/>
      <c r="D79" s="211"/>
      <c r="E79" s="209" t="s">
        <v>49</v>
      </c>
      <c r="F79" s="210"/>
      <c r="G79" s="211"/>
      <c r="H79" s="92"/>
      <c r="I79" s="93"/>
      <c r="J79" s="130"/>
      <c r="K79" s="92"/>
      <c r="L79" s="93"/>
      <c r="M79" s="94"/>
      <c r="N79" s="123" t="str">
        <f>IF(B2=6,D5,IF(B2=5,D7,IF(B2=4,"",IF(B2=3,"",""))))</f>
        <v>Genis Puig</v>
      </c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5"/>
      <c r="AF79" s="142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167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9"/>
      <c r="BU79" s="161"/>
      <c r="BV79" s="162"/>
      <c r="BW79" s="162"/>
      <c r="BX79" s="162"/>
      <c r="BY79" s="163"/>
      <c r="BZ79" s="147"/>
      <c r="CA79" s="148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280"/>
      <c r="B80" s="212"/>
      <c r="C80" s="213"/>
      <c r="D80" s="214"/>
      <c r="E80" s="212"/>
      <c r="F80" s="213"/>
      <c r="G80" s="214"/>
      <c r="H80" s="131"/>
      <c r="I80" s="132"/>
      <c r="J80" s="133"/>
      <c r="K80" s="131"/>
      <c r="L80" s="132"/>
      <c r="M80" s="139"/>
      <c r="N80" s="12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8"/>
      <c r="AF80" s="157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70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2"/>
      <c r="BU80" s="270"/>
      <c r="BV80" s="271"/>
      <c r="BW80" s="271"/>
      <c r="BX80" s="271"/>
      <c r="BY80" s="272"/>
      <c r="BZ80" s="147"/>
      <c r="CA80" s="148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20" t="s">
        <v>34</v>
      </c>
      <c r="C81" s="121"/>
      <c r="D81" s="122"/>
      <c r="E81" s="120" t="s">
        <v>28</v>
      </c>
      <c r="F81" s="121"/>
      <c r="G81" s="122"/>
      <c r="H81" s="89"/>
      <c r="I81" s="90"/>
      <c r="J81" s="129"/>
      <c r="K81" s="89"/>
      <c r="L81" s="90"/>
      <c r="M81" s="91"/>
      <c r="N81" s="98" t="str">
        <f>IF(B2=6,D6,IF(B2=5,D3,IF(B2=4,"",IF(B2=3,"",""))))</f>
        <v>Pau Palau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100"/>
      <c r="AF81" s="140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9"/>
      <c r="AV81" s="149"/>
      <c r="AW81" s="149"/>
      <c r="AX81" s="149"/>
      <c r="AY81" s="149"/>
      <c r="AZ81" s="149" t="s">
        <v>2</v>
      </c>
      <c r="BA81" s="149"/>
      <c r="BB81" s="149"/>
      <c r="BC81" s="149"/>
      <c r="BD81" s="149"/>
      <c r="BE81" s="167" t="str">
        <f>IF(BZ81=""," ",IF(LEFT(BZ81,1)="3",N81,N83))</f>
        <v> </v>
      </c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9"/>
      <c r="BU81" s="161">
        <f>IF(BZ81="","",VLOOKUP(BZ81,result,2,FALSE))</f>
      </c>
      <c r="BV81" s="162"/>
      <c r="BW81" s="162"/>
      <c r="BX81" s="162"/>
      <c r="BY81" s="163"/>
      <c r="BZ81" s="147"/>
      <c r="CA81" s="148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20"/>
      <c r="C82" s="121"/>
      <c r="D82" s="122"/>
      <c r="E82" s="120"/>
      <c r="F82" s="121"/>
      <c r="G82" s="122"/>
      <c r="H82" s="92"/>
      <c r="I82" s="93"/>
      <c r="J82" s="130"/>
      <c r="K82" s="92"/>
      <c r="L82" s="93"/>
      <c r="M82" s="94"/>
      <c r="N82" s="98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100"/>
      <c r="AF82" s="142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167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9"/>
      <c r="BU82" s="161"/>
      <c r="BV82" s="162"/>
      <c r="BW82" s="162"/>
      <c r="BX82" s="162"/>
      <c r="BY82" s="163"/>
      <c r="BZ82" s="147"/>
      <c r="CA82" s="148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279" t="s">
        <v>55</v>
      </c>
      <c r="B83" s="209" t="s">
        <v>48</v>
      </c>
      <c r="C83" s="210"/>
      <c r="D83" s="211"/>
      <c r="E83" s="209" t="s">
        <v>48</v>
      </c>
      <c r="F83" s="210"/>
      <c r="G83" s="211"/>
      <c r="H83" s="92"/>
      <c r="I83" s="93"/>
      <c r="J83" s="130"/>
      <c r="K83" s="92"/>
      <c r="L83" s="93"/>
      <c r="M83" s="94"/>
      <c r="N83" s="123" t="str">
        <f>IF(B2=6,D8,IF(B2=5,D4,IF(B2=4,"",IF(B2=3,"",""))))</f>
        <v>Unai Casola</v>
      </c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5"/>
      <c r="AF83" s="142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167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9"/>
      <c r="BU83" s="161"/>
      <c r="BV83" s="162"/>
      <c r="BW83" s="162"/>
      <c r="BX83" s="162"/>
      <c r="BY83" s="163"/>
      <c r="BZ83" s="147"/>
      <c r="CA83" s="148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280"/>
      <c r="B84" s="220"/>
      <c r="C84" s="221"/>
      <c r="D84" s="222"/>
      <c r="E84" s="212"/>
      <c r="F84" s="213"/>
      <c r="G84" s="214"/>
      <c r="H84" s="131"/>
      <c r="I84" s="132"/>
      <c r="J84" s="133"/>
      <c r="K84" s="131"/>
      <c r="L84" s="132"/>
      <c r="M84" s="139"/>
      <c r="N84" s="176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8"/>
      <c r="AF84" s="142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170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2"/>
      <c r="BU84" s="161"/>
      <c r="BV84" s="162"/>
      <c r="BW84" s="162"/>
      <c r="BX84" s="162"/>
      <c r="BY84" s="163"/>
      <c r="BZ84" s="147"/>
      <c r="CA84" s="148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20" t="s">
        <v>23</v>
      </c>
      <c r="C85" s="121"/>
      <c r="D85" s="122"/>
      <c r="E85" s="182"/>
      <c r="F85" s="183"/>
      <c r="G85" s="184"/>
      <c r="H85" s="89"/>
      <c r="I85" s="90"/>
      <c r="J85" s="129"/>
      <c r="K85" s="89"/>
      <c r="L85" s="90"/>
      <c r="M85" s="91"/>
      <c r="N85" s="98">
        <f>IF(B2=6,D4,IF(B2=5,"",IF(B2=4,"",IF(B2=3,"",""))))</f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100"/>
      <c r="AF85" s="175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3" t="s">
        <v>2</v>
      </c>
      <c r="AV85" s="173"/>
      <c r="AW85" s="173"/>
      <c r="AX85" s="173"/>
      <c r="AY85" s="173"/>
      <c r="AZ85" s="173" t="s">
        <v>2</v>
      </c>
      <c r="BA85" s="173"/>
      <c r="BB85" s="173"/>
      <c r="BC85" s="173"/>
      <c r="BD85" s="173"/>
      <c r="BE85" s="164" t="str">
        <f>IF(BZ85=""," ",IF(LEFT(BZ85,1)="3",N85,N87))</f>
        <v> </v>
      </c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6"/>
      <c r="BU85" s="158">
        <f>IF(BZ85="","",VLOOKUP(BZ85,result,2,FALSE))</f>
      </c>
      <c r="BV85" s="159"/>
      <c r="BW85" s="159"/>
      <c r="BX85" s="159"/>
      <c r="BY85" s="160"/>
      <c r="BZ85" s="147"/>
      <c r="CA85" s="148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20"/>
      <c r="C86" s="121"/>
      <c r="D86" s="122"/>
      <c r="E86" s="92"/>
      <c r="F86" s="93"/>
      <c r="G86" s="130"/>
      <c r="H86" s="92"/>
      <c r="I86" s="93"/>
      <c r="J86" s="130"/>
      <c r="K86" s="92"/>
      <c r="L86" s="93"/>
      <c r="M86" s="94"/>
      <c r="N86" s="98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100"/>
      <c r="AF86" s="142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67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9"/>
      <c r="BU86" s="161"/>
      <c r="BV86" s="162"/>
      <c r="BW86" s="162"/>
      <c r="BX86" s="162"/>
      <c r="BY86" s="163"/>
      <c r="BZ86" s="147"/>
      <c r="CA86" s="148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279" t="s">
        <v>55</v>
      </c>
      <c r="B87" s="209" t="s">
        <v>51</v>
      </c>
      <c r="C87" s="210"/>
      <c r="D87" s="211"/>
      <c r="E87" s="92"/>
      <c r="F87" s="93"/>
      <c r="G87" s="130"/>
      <c r="H87" s="92"/>
      <c r="I87" s="93"/>
      <c r="J87" s="130"/>
      <c r="K87" s="92"/>
      <c r="L87" s="93"/>
      <c r="M87" s="94"/>
      <c r="N87" s="123">
        <f>IF(B2=6,D5,IF(B2=5,"",IF(B2=4,"",IF(B2=3,"",""))))</f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5"/>
      <c r="AF87" s="142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67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9"/>
      <c r="BU87" s="161"/>
      <c r="BV87" s="162"/>
      <c r="BW87" s="162"/>
      <c r="BX87" s="162"/>
      <c r="BY87" s="163"/>
      <c r="BZ87" s="147"/>
      <c r="CA87" s="148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280"/>
      <c r="B88" s="212"/>
      <c r="C88" s="213"/>
      <c r="D88" s="214"/>
      <c r="E88" s="131"/>
      <c r="F88" s="132"/>
      <c r="G88" s="133"/>
      <c r="H88" s="131"/>
      <c r="I88" s="132"/>
      <c r="J88" s="133"/>
      <c r="K88" s="131"/>
      <c r="L88" s="132"/>
      <c r="M88" s="139"/>
      <c r="N88" s="12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157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70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2"/>
      <c r="BU88" s="161"/>
      <c r="BV88" s="162"/>
      <c r="BW88" s="162"/>
      <c r="BX88" s="162"/>
      <c r="BY88" s="163"/>
      <c r="BZ88" s="147"/>
      <c r="CA88" s="148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20" t="s">
        <v>32</v>
      </c>
      <c r="C89" s="121"/>
      <c r="D89" s="122"/>
      <c r="E89" s="89"/>
      <c r="F89" s="90"/>
      <c r="G89" s="129"/>
      <c r="H89" s="89"/>
      <c r="I89" s="90"/>
      <c r="J89" s="129"/>
      <c r="K89" s="89"/>
      <c r="L89" s="90"/>
      <c r="M89" s="91"/>
      <c r="N89" s="98">
        <f>IF(B2=6,D3,IF(B2=5,"",IF(B2=4,"",IF(B2=3,"",""))))</f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100"/>
      <c r="AF89" s="140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9" t="s">
        <v>2</v>
      </c>
      <c r="AV89" s="149"/>
      <c r="AW89" s="149"/>
      <c r="AX89" s="149"/>
      <c r="AY89" s="149"/>
      <c r="AZ89" s="149" t="s">
        <v>2</v>
      </c>
      <c r="BA89" s="149"/>
      <c r="BB89" s="149"/>
      <c r="BC89" s="149"/>
      <c r="BD89" s="149"/>
      <c r="BE89" s="179" t="str">
        <f>IF(BZ89=""," ",IF(LEFT(BZ89,1)="3",N89,N91))</f>
        <v> </v>
      </c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1"/>
      <c r="BU89" s="267">
        <f>IF(BZ89="","",VLOOKUP(BZ89,result,2,FALSE))</f>
      </c>
      <c r="BV89" s="268"/>
      <c r="BW89" s="268"/>
      <c r="BX89" s="268"/>
      <c r="BY89" s="269"/>
      <c r="BZ89" s="147"/>
      <c r="CA89" s="148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20"/>
      <c r="C90" s="121"/>
      <c r="D90" s="122"/>
      <c r="E90" s="92"/>
      <c r="F90" s="93"/>
      <c r="G90" s="130"/>
      <c r="H90" s="92"/>
      <c r="I90" s="93"/>
      <c r="J90" s="130"/>
      <c r="K90" s="92"/>
      <c r="L90" s="93"/>
      <c r="M90" s="94"/>
      <c r="N90" s="98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100"/>
      <c r="AF90" s="142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167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9"/>
      <c r="BU90" s="161"/>
      <c r="BV90" s="162"/>
      <c r="BW90" s="162"/>
      <c r="BX90" s="162"/>
      <c r="BY90" s="163"/>
      <c r="BZ90" s="147"/>
      <c r="CA90" s="148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279" t="s">
        <v>55</v>
      </c>
      <c r="B91" s="209" t="s">
        <v>50</v>
      </c>
      <c r="C91" s="210"/>
      <c r="D91" s="211"/>
      <c r="E91" s="92"/>
      <c r="F91" s="93"/>
      <c r="G91" s="130"/>
      <c r="H91" s="92"/>
      <c r="I91" s="93"/>
      <c r="J91" s="130"/>
      <c r="K91" s="92"/>
      <c r="L91" s="93"/>
      <c r="M91" s="94"/>
      <c r="N91" s="123">
        <f>IF(B2=6,D7,IF(B2=5,"",IF(B2=4,"",IF(B2=3,"",""))))</f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142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167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9"/>
      <c r="BU91" s="161"/>
      <c r="BV91" s="162"/>
      <c r="BW91" s="162"/>
      <c r="BX91" s="162"/>
      <c r="BY91" s="163"/>
      <c r="BZ91" s="147"/>
      <c r="CA91" s="148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280"/>
      <c r="B92" s="212"/>
      <c r="C92" s="213"/>
      <c r="D92" s="214"/>
      <c r="E92" s="131"/>
      <c r="F92" s="132"/>
      <c r="G92" s="133"/>
      <c r="H92" s="131"/>
      <c r="I92" s="132"/>
      <c r="J92" s="133"/>
      <c r="K92" s="131"/>
      <c r="L92" s="132"/>
      <c r="M92" s="139"/>
      <c r="N92" s="126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8"/>
      <c r="AF92" s="157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70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2"/>
      <c r="BU92" s="270"/>
      <c r="BV92" s="271"/>
      <c r="BW92" s="271"/>
      <c r="BX92" s="271"/>
      <c r="BY92" s="272"/>
      <c r="BZ92" s="147"/>
      <c r="CA92" s="148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20" t="s">
        <v>35</v>
      </c>
      <c r="C93" s="121"/>
      <c r="D93" s="122"/>
      <c r="E93" s="89"/>
      <c r="F93" s="90"/>
      <c r="G93" s="129"/>
      <c r="H93" s="89"/>
      <c r="I93" s="90"/>
      <c r="J93" s="129"/>
      <c r="K93" s="89"/>
      <c r="L93" s="90"/>
      <c r="M93" s="91"/>
      <c r="N93" s="98">
        <f>IF(B2=6,D5,IF(B2=5,"",IF(B2=4,"",IF(B2=3,"",""))))</f>
      </c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100"/>
      <c r="AF93" s="140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9" t="s">
        <v>2</v>
      </c>
      <c r="AV93" s="149"/>
      <c r="AW93" s="149"/>
      <c r="AX93" s="149"/>
      <c r="AY93" s="149"/>
      <c r="AZ93" s="149" t="s">
        <v>2</v>
      </c>
      <c r="BA93" s="149"/>
      <c r="BB93" s="149"/>
      <c r="BC93" s="149"/>
      <c r="BD93" s="149"/>
      <c r="BE93" s="179" t="str">
        <f>IF(BZ93=""," ",IF(LEFT(BZ93,1)="3",N93,N95))</f>
        <v> </v>
      </c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1"/>
      <c r="BU93" s="267">
        <f>IF(BZ93="","",VLOOKUP(BZ93,result,2,FALSE))</f>
      </c>
      <c r="BV93" s="268"/>
      <c r="BW93" s="268"/>
      <c r="BX93" s="268"/>
      <c r="BY93" s="269"/>
      <c r="BZ93" s="147"/>
      <c r="CA93" s="148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20"/>
      <c r="C94" s="121"/>
      <c r="D94" s="122"/>
      <c r="E94" s="92"/>
      <c r="F94" s="93"/>
      <c r="G94" s="130"/>
      <c r="H94" s="92"/>
      <c r="I94" s="93"/>
      <c r="J94" s="130"/>
      <c r="K94" s="92"/>
      <c r="L94" s="93"/>
      <c r="M94" s="94"/>
      <c r="N94" s="98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100"/>
      <c r="AF94" s="142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167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9"/>
      <c r="BU94" s="161"/>
      <c r="BV94" s="162"/>
      <c r="BW94" s="162"/>
      <c r="BX94" s="162"/>
      <c r="BY94" s="163"/>
      <c r="BZ94" s="147"/>
      <c r="CA94" s="148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279" t="s">
        <v>55</v>
      </c>
      <c r="B95" s="209" t="s">
        <v>49</v>
      </c>
      <c r="C95" s="210"/>
      <c r="D95" s="211"/>
      <c r="E95" s="92"/>
      <c r="F95" s="93"/>
      <c r="G95" s="130"/>
      <c r="H95" s="92"/>
      <c r="I95" s="93"/>
      <c r="J95" s="130"/>
      <c r="K95" s="92"/>
      <c r="L95" s="93"/>
      <c r="M95" s="94"/>
      <c r="N95" s="123">
        <f>IF(B2=6,D8,IF(B2=5,"",IF(B2=4,"",IF(B2=3,"",""))))</f>
      </c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142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167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9"/>
      <c r="BU95" s="161"/>
      <c r="BV95" s="162"/>
      <c r="BW95" s="162"/>
      <c r="BX95" s="162"/>
      <c r="BY95" s="163"/>
      <c r="BZ95" s="147"/>
      <c r="CA95" s="148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280"/>
      <c r="B96" s="212"/>
      <c r="C96" s="213"/>
      <c r="D96" s="214"/>
      <c r="E96" s="131"/>
      <c r="F96" s="132"/>
      <c r="G96" s="133"/>
      <c r="H96" s="131"/>
      <c r="I96" s="132"/>
      <c r="J96" s="133"/>
      <c r="K96" s="131"/>
      <c r="L96" s="132"/>
      <c r="M96" s="139"/>
      <c r="N96" s="126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8"/>
      <c r="AF96" s="157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70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2"/>
      <c r="BU96" s="270"/>
      <c r="BV96" s="271"/>
      <c r="BW96" s="271"/>
      <c r="BX96" s="271"/>
      <c r="BY96" s="272"/>
      <c r="BZ96" s="147"/>
      <c r="CA96" s="148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20" t="s">
        <v>26</v>
      </c>
      <c r="C97" s="121"/>
      <c r="D97" s="122"/>
      <c r="E97" s="89"/>
      <c r="F97" s="90"/>
      <c r="G97" s="129"/>
      <c r="H97" s="89"/>
      <c r="I97" s="90"/>
      <c r="J97" s="129"/>
      <c r="K97" s="89"/>
      <c r="L97" s="90"/>
      <c r="M97" s="91"/>
      <c r="N97" s="98">
        <f>IF(B2=6,D6,IF(B2=5,"",IF(B2=4,"",IF(B2=3,"",""))))</f>
      </c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100"/>
      <c r="AF97" s="140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9" t="s">
        <v>2</v>
      </c>
      <c r="AV97" s="149"/>
      <c r="AW97" s="149"/>
      <c r="AX97" s="149"/>
      <c r="AY97" s="149"/>
      <c r="AZ97" s="149" t="s">
        <v>2</v>
      </c>
      <c r="BA97" s="149"/>
      <c r="BB97" s="149"/>
      <c r="BC97" s="149"/>
      <c r="BD97" s="149"/>
      <c r="BE97" s="179" t="str">
        <f>IF(BZ97=""," ",IF(LEFT(BZ97,1)="3",N97,N99))</f>
        <v> </v>
      </c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1"/>
      <c r="BU97" s="267">
        <f>IF(BZ97="","",VLOOKUP(BZ97,result,2,FALSE))</f>
      </c>
      <c r="BV97" s="268"/>
      <c r="BW97" s="268"/>
      <c r="BX97" s="268"/>
      <c r="BY97" s="269"/>
      <c r="BZ97" s="147"/>
      <c r="CA97" s="148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20"/>
      <c r="C98" s="121"/>
      <c r="D98" s="122"/>
      <c r="E98" s="92"/>
      <c r="F98" s="93"/>
      <c r="G98" s="130"/>
      <c r="H98" s="92"/>
      <c r="I98" s="93"/>
      <c r="J98" s="130"/>
      <c r="K98" s="92"/>
      <c r="L98" s="93"/>
      <c r="M98" s="94"/>
      <c r="N98" s="98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100"/>
      <c r="AF98" s="142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167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9"/>
      <c r="BU98" s="161"/>
      <c r="BV98" s="162"/>
      <c r="BW98" s="162"/>
      <c r="BX98" s="162"/>
      <c r="BY98" s="163"/>
      <c r="BZ98" s="147"/>
      <c r="CA98" s="148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279" t="s">
        <v>55</v>
      </c>
      <c r="B99" s="209" t="s">
        <v>52</v>
      </c>
      <c r="C99" s="210"/>
      <c r="D99" s="211"/>
      <c r="E99" s="92"/>
      <c r="F99" s="93"/>
      <c r="G99" s="130"/>
      <c r="H99" s="92"/>
      <c r="I99" s="93"/>
      <c r="J99" s="130"/>
      <c r="K99" s="92"/>
      <c r="L99" s="93"/>
      <c r="M99" s="94"/>
      <c r="N99" s="123">
        <f>IF(B2=6,D7,IF(B2=5,"",IF(B2=4,"",IF(B2=3,"",""))))</f>
      </c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5"/>
      <c r="AF99" s="142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167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9"/>
      <c r="BU99" s="161"/>
      <c r="BV99" s="162"/>
      <c r="BW99" s="162"/>
      <c r="BX99" s="162"/>
      <c r="BY99" s="163"/>
      <c r="BZ99" s="147"/>
      <c r="CA99" s="148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280"/>
      <c r="B100" s="212"/>
      <c r="C100" s="213"/>
      <c r="D100" s="214"/>
      <c r="E100" s="131"/>
      <c r="F100" s="132"/>
      <c r="G100" s="133"/>
      <c r="H100" s="131"/>
      <c r="I100" s="132"/>
      <c r="J100" s="133"/>
      <c r="K100" s="131"/>
      <c r="L100" s="132"/>
      <c r="M100" s="139"/>
      <c r="N100" s="126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  <c r="AF100" s="142"/>
      <c r="AG100" s="143"/>
      <c r="AH100" s="143"/>
      <c r="AI100" s="143"/>
      <c r="AJ100" s="143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70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2"/>
      <c r="BU100" s="270"/>
      <c r="BV100" s="271"/>
      <c r="BW100" s="271"/>
      <c r="BX100" s="271"/>
      <c r="BY100" s="272"/>
      <c r="BZ100" s="147"/>
      <c r="CA100" s="148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20" t="s">
        <v>28</v>
      </c>
      <c r="C101" s="121"/>
      <c r="D101" s="122"/>
      <c r="E101" s="89"/>
      <c r="F101" s="90"/>
      <c r="G101" s="129"/>
      <c r="H101" s="89"/>
      <c r="I101" s="90"/>
      <c r="J101" s="129"/>
      <c r="K101" s="89"/>
      <c r="L101" s="90"/>
      <c r="M101" s="91"/>
      <c r="N101" s="98">
        <f>IF(B2=6,D3,IF(B2=5,"",IF(B2=4,"",IF(B2=3,"",""))))</f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100"/>
      <c r="AF101" s="140"/>
      <c r="AG101" s="141"/>
      <c r="AH101" s="141"/>
      <c r="AI101" s="141"/>
      <c r="AJ101" s="141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87" t="s">
        <v>2</v>
      </c>
      <c r="AV101" s="87"/>
      <c r="AW101" s="87"/>
      <c r="AX101" s="87"/>
      <c r="AY101" s="87"/>
      <c r="AZ101" s="87" t="s">
        <v>2</v>
      </c>
      <c r="BA101" s="87"/>
      <c r="BB101" s="87"/>
      <c r="BC101" s="87"/>
      <c r="BD101" s="87"/>
      <c r="BE101" s="167" t="str">
        <f>IF(BZ101=""," ",IF(LEFT(BZ101,1)="3",N101,N103))</f>
        <v> </v>
      </c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9"/>
      <c r="BU101" s="161">
        <f>IF(BZ101="","",VLOOKUP(BZ101,result,2,FALSE))</f>
      </c>
      <c r="BV101" s="162"/>
      <c r="BW101" s="162"/>
      <c r="BX101" s="162"/>
      <c r="BY101" s="163"/>
      <c r="BZ101" s="147"/>
      <c r="CA101" s="148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20"/>
      <c r="C102" s="121"/>
      <c r="D102" s="122"/>
      <c r="E102" s="92"/>
      <c r="F102" s="93"/>
      <c r="G102" s="130"/>
      <c r="H102" s="92"/>
      <c r="I102" s="93"/>
      <c r="J102" s="130"/>
      <c r="K102" s="92"/>
      <c r="L102" s="93"/>
      <c r="M102" s="94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100"/>
      <c r="AF102" s="142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167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9"/>
      <c r="BU102" s="161"/>
      <c r="BV102" s="162"/>
      <c r="BW102" s="162"/>
      <c r="BX102" s="162"/>
      <c r="BY102" s="163"/>
      <c r="BZ102" s="147"/>
      <c r="CA102" s="148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279" t="s">
        <v>55</v>
      </c>
      <c r="B103" s="209" t="s">
        <v>47</v>
      </c>
      <c r="C103" s="210"/>
      <c r="D103" s="211"/>
      <c r="E103" s="92"/>
      <c r="F103" s="93"/>
      <c r="G103" s="130"/>
      <c r="H103" s="92"/>
      <c r="I103" s="93"/>
      <c r="J103" s="130"/>
      <c r="K103" s="92"/>
      <c r="L103" s="93"/>
      <c r="M103" s="94"/>
      <c r="N103" s="123">
        <f>IF(B2=6,D4,IF(B2=5,"",IF(B2=4,"",IF(B2=3,"",""))))</f>
      </c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3"/>
      <c r="AF103" s="142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167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9"/>
      <c r="BU103" s="161"/>
      <c r="BV103" s="162"/>
      <c r="BW103" s="162"/>
      <c r="BX103" s="162"/>
      <c r="BY103" s="163"/>
      <c r="BZ103" s="147"/>
      <c r="CA103" s="148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280"/>
      <c r="B104" s="220"/>
      <c r="C104" s="221"/>
      <c r="D104" s="222"/>
      <c r="E104" s="95"/>
      <c r="F104" s="96"/>
      <c r="G104" s="146"/>
      <c r="H104" s="95"/>
      <c r="I104" s="96"/>
      <c r="J104" s="146"/>
      <c r="K104" s="95"/>
      <c r="L104" s="96"/>
      <c r="M104" s="97"/>
      <c r="N104" s="154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6"/>
      <c r="AF104" s="144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276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8"/>
      <c r="BU104" s="273"/>
      <c r="BV104" s="274"/>
      <c r="BW104" s="274"/>
      <c r="BX104" s="274"/>
      <c r="BY104" s="275"/>
      <c r="BZ104" s="147"/>
      <c r="CA104" s="148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13">
        <f aca="true" t="shared" si="0" ref="CD105:CI105">CD45+CD49+CD53+CD57+CD61+CD65+CD69+CD73+CD77+CD81+CD85+CD89+CD93+CD97+CD101</f>
        <v>0</v>
      </c>
      <c r="CE105" s="113">
        <f t="shared" si="0"/>
        <v>0</v>
      </c>
      <c r="CF105" s="113">
        <f t="shared" si="0"/>
        <v>0</v>
      </c>
      <c r="CG105" s="113">
        <f t="shared" si="0"/>
        <v>0</v>
      </c>
      <c r="CH105" s="113">
        <f t="shared" si="0"/>
        <v>0</v>
      </c>
      <c r="CI105" s="113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13"/>
      <c r="CE106" s="113"/>
      <c r="CF106" s="113"/>
      <c r="CG106" s="113"/>
      <c r="CH106" s="113"/>
      <c r="CI106" s="113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75" t="s">
        <v>36</v>
      </c>
      <c r="AI107" s="76"/>
      <c r="AJ107" s="77"/>
      <c r="AK107" s="75" t="s">
        <v>37</v>
      </c>
      <c r="AL107" s="76"/>
      <c r="AM107" s="77"/>
      <c r="AN107" s="75" t="s">
        <v>38</v>
      </c>
      <c r="AO107" s="76"/>
      <c r="AP107" s="77"/>
      <c r="AQ107" s="78" t="s">
        <v>82</v>
      </c>
      <c r="AR107" s="79"/>
      <c r="AS107" s="80"/>
      <c r="AT107" s="75" t="s">
        <v>39</v>
      </c>
      <c r="AU107" s="76"/>
      <c r="AV107" s="77"/>
      <c r="AW107" s="81" t="s">
        <v>40</v>
      </c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3"/>
      <c r="BZ107" s="30"/>
      <c r="CA107" s="30"/>
      <c r="CB107" s="30"/>
      <c r="CC107" s="3"/>
      <c r="CD107" s="113">
        <f aca="true" t="shared" si="1" ref="CD107:CI107">CD46+CD50+CD54+CD58+CD62+CD66+CD70+CD74+CD78+CD82+CD86+CD90+CD94+CD98+CD102</f>
        <v>0</v>
      </c>
      <c r="CE107" s="113">
        <f t="shared" si="1"/>
        <v>0</v>
      </c>
      <c r="CF107" s="113">
        <f t="shared" si="1"/>
        <v>0</v>
      </c>
      <c r="CG107" s="113">
        <f t="shared" si="1"/>
        <v>0</v>
      </c>
      <c r="CH107" s="113">
        <f t="shared" si="1"/>
        <v>0</v>
      </c>
      <c r="CI107" s="113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04">
        <f aca="true" t="shared" si="2" ref="G108:G113">IF(AH108&lt;&gt;"",RANK(AT108,$AT$108:$AT$113),"")</f>
      </c>
      <c r="H108" s="105"/>
      <c r="I108" s="105"/>
      <c r="J108" s="106"/>
      <c r="K108" s="35" t="str">
        <f>IF(D29&lt;&gt;"",D29&amp;"   ("&amp;V29&amp;")","")</f>
        <v>Pau Palau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01">
        <f aca="true" t="shared" si="3" ref="AH108:AH113">IF(SUM(AK108:AP109)=0,"",SUM(AK108:AN108))</f>
      </c>
      <c r="AI108" s="102"/>
      <c r="AJ108" s="103"/>
      <c r="AK108" s="101">
        <f>IF(CD105+CD107=0,"",CD105)</f>
      </c>
      <c r="AL108" s="102"/>
      <c r="AM108" s="103"/>
      <c r="AN108" s="101">
        <f>IF(CD105+CD107=0,"",CD107)</f>
      </c>
      <c r="AO108" s="102"/>
      <c r="AP108" s="103"/>
      <c r="AQ108" s="114"/>
      <c r="AR108" s="115"/>
      <c r="AS108" s="116"/>
      <c r="AT108" s="101">
        <f aca="true" t="shared" si="4" ref="AT108:AT113">IF(AH108&lt;&gt;"",AK108*2+AN108-AQ108,"")</f>
      </c>
      <c r="AU108" s="102"/>
      <c r="AV108" s="103"/>
      <c r="AW108" s="107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9"/>
      <c r="BZ108" s="30"/>
      <c r="CA108" s="30"/>
      <c r="CB108" s="30"/>
      <c r="CC108" s="3"/>
      <c r="CD108" s="113"/>
      <c r="CE108" s="113"/>
      <c r="CF108" s="113"/>
      <c r="CG108" s="113"/>
      <c r="CH108" s="113"/>
      <c r="CI108" s="113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04">
        <f t="shared" si="2"/>
      </c>
      <c r="H109" s="105"/>
      <c r="I109" s="105"/>
      <c r="J109" s="106"/>
      <c r="K109" s="35" t="str">
        <f>IF(D32&lt;&gt;"",D32&amp;"   ("&amp;V32&amp;")","")</f>
        <v>Unai Casola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01">
        <f t="shared" si="3"/>
      </c>
      <c r="AI109" s="102"/>
      <c r="AJ109" s="103"/>
      <c r="AK109" s="101">
        <f>IF(CE105+CE107=0,"",CE105)</f>
      </c>
      <c r="AL109" s="102"/>
      <c r="AM109" s="103"/>
      <c r="AN109" s="101">
        <f>IF(CE105+CE107=0,"",CE107)</f>
      </c>
      <c r="AO109" s="102"/>
      <c r="AP109" s="103"/>
      <c r="AQ109" s="114"/>
      <c r="AR109" s="115"/>
      <c r="AS109" s="116"/>
      <c r="AT109" s="101">
        <f t="shared" si="4"/>
      </c>
      <c r="AU109" s="102"/>
      <c r="AV109" s="103"/>
      <c r="AW109" s="107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9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04">
        <f t="shared" si="2"/>
      </c>
      <c r="H110" s="105"/>
      <c r="I110" s="105"/>
      <c r="J110" s="106"/>
      <c r="K110" s="35" t="str">
        <f>IF(D35&lt;&gt;"",D35&amp;"   ("&amp;V35&amp;")","")</f>
        <v>Joan Carné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01">
        <f t="shared" si="3"/>
      </c>
      <c r="AI110" s="102"/>
      <c r="AJ110" s="103"/>
      <c r="AK110" s="101">
        <f>IF(CF105+CF107=0,"",CF105)</f>
      </c>
      <c r="AL110" s="102"/>
      <c r="AM110" s="103"/>
      <c r="AN110" s="101">
        <f>IF(CF105+CF107=0,"",CF107)</f>
      </c>
      <c r="AO110" s="102"/>
      <c r="AP110" s="103"/>
      <c r="AQ110" s="114"/>
      <c r="AR110" s="115"/>
      <c r="AS110" s="116"/>
      <c r="AT110" s="101">
        <f t="shared" si="4"/>
      </c>
      <c r="AU110" s="102"/>
      <c r="AV110" s="103"/>
      <c r="AW110" s="107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9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04">
        <f t="shared" si="2"/>
      </c>
      <c r="H111" s="105"/>
      <c r="I111" s="105"/>
      <c r="J111" s="106"/>
      <c r="K111" s="35" t="str">
        <f>IF(AP29&lt;&gt;"",AP29&amp;"   ("&amp;BH29&amp;")","")</f>
        <v>Marc Nogués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01">
        <f t="shared" si="3"/>
      </c>
      <c r="AI111" s="102"/>
      <c r="AJ111" s="103"/>
      <c r="AK111" s="101">
        <f>IF(CG105+CG107=0,"",CG105)</f>
      </c>
      <c r="AL111" s="102"/>
      <c r="AM111" s="103"/>
      <c r="AN111" s="101">
        <f>IF(CG105+CG107=0,"",CG107)</f>
      </c>
      <c r="AO111" s="102"/>
      <c r="AP111" s="103"/>
      <c r="AQ111" s="114"/>
      <c r="AR111" s="115"/>
      <c r="AS111" s="116"/>
      <c r="AT111" s="101">
        <f t="shared" si="4"/>
      </c>
      <c r="AU111" s="102"/>
      <c r="AV111" s="103"/>
      <c r="AW111" s="107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9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04">
        <f t="shared" si="2"/>
      </c>
      <c r="H112" s="105"/>
      <c r="I112" s="105"/>
      <c r="J112" s="106"/>
      <c r="K112" s="35" t="str">
        <f>IF(AP32&lt;&gt;"",AP32&amp;"   ("&amp;BH32&amp;")","")</f>
        <v>Genis Puig   (CTT Lleida)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01">
        <f t="shared" si="3"/>
      </c>
      <c r="AI112" s="102"/>
      <c r="AJ112" s="103"/>
      <c r="AK112" s="101">
        <f>IF(CH105+CH107=0,"",CH105)</f>
      </c>
      <c r="AL112" s="102"/>
      <c r="AM112" s="103"/>
      <c r="AN112" s="101">
        <f>IF(CH105+CH107=0,"",CH107)</f>
      </c>
      <c r="AO112" s="102"/>
      <c r="AP112" s="103"/>
      <c r="AQ112" s="114"/>
      <c r="AR112" s="115"/>
      <c r="AS112" s="116"/>
      <c r="AT112" s="101">
        <f t="shared" si="4"/>
      </c>
      <c r="AU112" s="102"/>
      <c r="AV112" s="103"/>
      <c r="AW112" s="107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9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04">
        <f t="shared" si="2"/>
      </c>
      <c r="H113" s="105"/>
      <c r="I113" s="105"/>
      <c r="J113" s="106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01">
        <f t="shared" si="3"/>
      </c>
      <c r="AI113" s="102"/>
      <c r="AJ113" s="103"/>
      <c r="AK113" s="101">
        <f>IF(CI105+CI107=0,"",CI105)</f>
      </c>
      <c r="AL113" s="102"/>
      <c r="AM113" s="103"/>
      <c r="AN113" s="101">
        <f>IF(CI105+CI107=0,"",CI107)</f>
      </c>
      <c r="AO113" s="102"/>
      <c r="AP113" s="103"/>
      <c r="AQ113" s="114"/>
      <c r="AR113" s="115"/>
      <c r="AS113" s="116"/>
      <c r="AT113" s="101">
        <f t="shared" si="4"/>
      </c>
      <c r="AU113" s="102"/>
      <c r="AV113" s="103"/>
      <c r="AW113" s="110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2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D29:U31"/>
    <mergeCell ref="AT111:AV111"/>
    <mergeCell ref="B103:D104"/>
    <mergeCell ref="B91:D92"/>
    <mergeCell ref="B93:D94"/>
    <mergeCell ref="B95:D96"/>
    <mergeCell ref="B97:D98"/>
    <mergeCell ref="AU97:AY100"/>
    <mergeCell ref="AK89:AO92"/>
    <mergeCell ref="AK81:AO84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AY2:CC2"/>
    <mergeCell ref="AN2:AW2"/>
    <mergeCell ref="AN3:AW3"/>
    <mergeCell ref="BN3:BW3"/>
    <mergeCell ref="AY3:BM3"/>
    <mergeCell ref="BX3:CC3"/>
    <mergeCell ref="AN4:AW4"/>
    <mergeCell ref="AY4:CC4"/>
    <mergeCell ref="AN5:AW5"/>
    <mergeCell ref="BU5:BY5"/>
    <mergeCell ref="AN8:AW8"/>
    <mergeCell ref="AY5:BC5"/>
    <mergeCell ref="BO5:BT5"/>
    <mergeCell ref="AY8:BJ8"/>
    <mergeCell ref="AN6:AW6"/>
    <mergeCell ref="AY6:CC6"/>
    <mergeCell ref="V3:AM3"/>
    <mergeCell ref="D3:U3"/>
    <mergeCell ref="B101:D102"/>
    <mergeCell ref="B81:D82"/>
    <mergeCell ref="E83:G84"/>
    <mergeCell ref="B85:D86"/>
    <mergeCell ref="B87:D88"/>
    <mergeCell ref="B83:D84"/>
    <mergeCell ref="B99:D100"/>
    <mergeCell ref="B25:H26"/>
    <mergeCell ref="AY7:CC7"/>
    <mergeCell ref="T18:AQ20"/>
    <mergeCell ref="B19:S20"/>
    <mergeCell ref="B22:I23"/>
    <mergeCell ref="A75:A76"/>
    <mergeCell ref="BU73:BY76"/>
    <mergeCell ref="BU65:BY68"/>
    <mergeCell ref="H47:J48"/>
    <mergeCell ref="AK69:AO72"/>
    <mergeCell ref="BS12:BY12"/>
    <mergeCell ref="A87:A88"/>
    <mergeCell ref="A91:A92"/>
    <mergeCell ref="A95:A96"/>
    <mergeCell ref="BJ5:BN5"/>
    <mergeCell ref="D10:CB10"/>
    <mergeCell ref="AU21:AY23"/>
    <mergeCell ref="BR18:BY20"/>
    <mergeCell ref="BZ42:CB43"/>
    <mergeCell ref="AZ89:BD92"/>
    <mergeCell ref="AN7:AW7"/>
    <mergeCell ref="A103:A104"/>
    <mergeCell ref="B73:D74"/>
    <mergeCell ref="E73:G74"/>
    <mergeCell ref="B75:D76"/>
    <mergeCell ref="E75:G76"/>
    <mergeCell ref="B77:D78"/>
    <mergeCell ref="E77:G78"/>
    <mergeCell ref="B79:D80"/>
    <mergeCell ref="E79:G80"/>
    <mergeCell ref="E101:G104"/>
    <mergeCell ref="BE93:BT96"/>
    <mergeCell ref="BE97:BT100"/>
    <mergeCell ref="BE57:BT60"/>
    <mergeCell ref="BE89:BT92"/>
    <mergeCell ref="BE73:BT76"/>
    <mergeCell ref="BE61:BT64"/>
    <mergeCell ref="AZ81:BD84"/>
    <mergeCell ref="AU77:AY80"/>
    <mergeCell ref="AZ73:BD76"/>
    <mergeCell ref="AF65:AJ68"/>
    <mergeCell ref="AF49:AJ52"/>
    <mergeCell ref="BU61:BY64"/>
    <mergeCell ref="BU69:BY72"/>
    <mergeCell ref="AF61:AJ64"/>
    <mergeCell ref="AF53:AJ56"/>
    <mergeCell ref="AU57:AY60"/>
    <mergeCell ref="E53:G54"/>
    <mergeCell ref="H63:J64"/>
    <mergeCell ref="H61:J62"/>
    <mergeCell ref="AP81:AT84"/>
    <mergeCell ref="AP77:AT80"/>
    <mergeCell ref="AK77:AO80"/>
    <mergeCell ref="AP69:AT72"/>
    <mergeCell ref="AP73:AT76"/>
    <mergeCell ref="AK73:AO76"/>
    <mergeCell ref="K61:M64"/>
    <mergeCell ref="K57:M60"/>
    <mergeCell ref="N65:AE66"/>
    <mergeCell ref="N53:AE54"/>
    <mergeCell ref="AK61:AO64"/>
    <mergeCell ref="K55:M56"/>
    <mergeCell ref="K53:M54"/>
    <mergeCell ref="AF69:AJ72"/>
    <mergeCell ref="AF81:AJ84"/>
    <mergeCell ref="AF73:AJ76"/>
    <mergeCell ref="AF77:AJ80"/>
    <mergeCell ref="K51:M52"/>
    <mergeCell ref="N77:AE78"/>
    <mergeCell ref="N57:AE58"/>
    <mergeCell ref="N61:AE62"/>
    <mergeCell ref="N63:AE64"/>
    <mergeCell ref="N69:AE70"/>
    <mergeCell ref="N67:AE68"/>
    <mergeCell ref="E85:G88"/>
    <mergeCell ref="E81:G82"/>
    <mergeCell ref="H85:J88"/>
    <mergeCell ref="K85:M88"/>
    <mergeCell ref="K77:M80"/>
    <mergeCell ref="K69:M72"/>
    <mergeCell ref="E61:G62"/>
    <mergeCell ref="B69:D70"/>
    <mergeCell ref="E71:G72"/>
    <mergeCell ref="E63:G64"/>
    <mergeCell ref="B67:D68"/>
    <mergeCell ref="E67:G68"/>
    <mergeCell ref="B65:D66"/>
    <mergeCell ref="E65:G66"/>
    <mergeCell ref="H65:J66"/>
    <mergeCell ref="A99:A100"/>
    <mergeCell ref="A79:A80"/>
    <mergeCell ref="E97:G100"/>
    <mergeCell ref="E89:G92"/>
    <mergeCell ref="H89:J92"/>
    <mergeCell ref="A83:A84"/>
    <mergeCell ref="H67:J68"/>
    <mergeCell ref="B89:D90"/>
    <mergeCell ref="H77:J80"/>
    <mergeCell ref="A51:A52"/>
    <mergeCell ref="A55:A56"/>
    <mergeCell ref="B61:D62"/>
    <mergeCell ref="B63:D64"/>
    <mergeCell ref="A59:A60"/>
    <mergeCell ref="B57:D58"/>
    <mergeCell ref="B59:D60"/>
    <mergeCell ref="A63:A64"/>
    <mergeCell ref="AZ69:BD72"/>
    <mergeCell ref="AU73:AY76"/>
    <mergeCell ref="BU57:BY60"/>
    <mergeCell ref="A47:A48"/>
    <mergeCell ref="B53:D54"/>
    <mergeCell ref="B55:D56"/>
    <mergeCell ref="B71:D72"/>
    <mergeCell ref="A71:A72"/>
    <mergeCell ref="AU45:AY48"/>
    <mergeCell ref="A67:A68"/>
    <mergeCell ref="BU101:BY104"/>
    <mergeCell ref="BE101:BT104"/>
    <mergeCell ref="AZ40:BD41"/>
    <mergeCell ref="AZ42:BD43"/>
    <mergeCell ref="AZ45:BD48"/>
    <mergeCell ref="BU93:BY96"/>
    <mergeCell ref="BE45:BT48"/>
    <mergeCell ref="BE49:BT52"/>
    <mergeCell ref="BU77:BY80"/>
    <mergeCell ref="AZ77:BD80"/>
    <mergeCell ref="AZ21:BD23"/>
    <mergeCell ref="BJ21:BN23"/>
    <mergeCell ref="BN19:BP20"/>
    <mergeCell ref="BO21:BS23"/>
    <mergeCell ref="BU97:BY100"/>
    <mergeCell ref="BU89:BY92"/>
    <mergeCell ref="BU81:BY84"/>
    <mergeCell ref="BU49:BY52"/>
    <mergeCell ref="BU53:BY56"/>
    <mergeCell ref="BE40:BT43"/>
    <mergeCell ref="BT21:BY23"/>
    <mergeCell ref="AV18:BL20"/>
    <mergeCell ref="V32:AM34"/>
    <mergeCell ref="BH29:BY31"/>
    <mergeCell ref="BS24:BY26"/>
    <mergeCell ref="BE21:BI23"/>
    <mergeCell ref="AR19:AU20"/>
    <mergeCell ref="J21:AT23"/>
    <mergeCell ref="AP29:BG31"/>
    <mergeCell ref="D32:U34"/>
    <mergeCell ref="K47:M48"/>
    <mergeCell ref="N45:AE46"/>
    <mergeCell ref="AH25:AO26"/>
    <mergeCell ref="N40:AE41"/>
    <mergeCell ref="AK45:AO48"/>
    <mergeCell ref="AP45:AT48"/>
    <mergeCell ref="AF45:AJ48"/>
    <mergeCell ref="AP35:BG37"/>
    <mergeCell ref="AP24:BM26"/>
    <mergeCell ref="I24:AF26"/>
    <mergeCell ref="BH35:BY37"/>
    <mergeCell ref="BU40:BY43"/>
    <mergeCell ref="AP40:AT41"/>
    <mergeCell ref="AU40:AY41"/>
    <mergeCell ref="AU42:AY43"/>
    <mergeCell ref="BN25:BR26"/>
    <mergeCell ref="AP42:AT43"/>
    <mergeCell ref="BH32:BY34"/>
    <mergeCell ref="AK112:AM112"/>
    <mergeCell ref="AN112:AP112"/>
    <mergeCell ref="AQ112:AS112"/>
    <mergeCell ref="AK113:AM113"/>
    <mergeCell ref="AN113:AP113"/>
    <mergeCell ref="AQ113:AS113"/>
    <mergeCell ref="AN29:AO31"/>
    <mergeCell ref="B35:C37"/>
    <mergeCell ref="D35:U37"/>
    <mergeCell ref="V35:AM37"/>
    <mergeCell ref="B49:D50"/>
    <mergeCell ref="AF40:AJ41"/>
    <mergeCell ref="AK40:AO41"/>
    <mergeCell ref="B47:D48"/>
    <mergeCell ref="E47:G48"/>
    <mergeCell ref="E43:G43"/>
    <mergeCell ref="N42:AE43"/>
    <mergeCell ref="B29:C31"/>
    <mergeCell ref="V29:AM31"/>
    <mergeCell ref="K40:M42"/>
    <mergeCell ref="B40:D42"/>
    <mergeCell ref="E40:G42"/>
    <mergeCell ref="H40:J42"/>
    <mergeCell ref="H43:J43"/>
    <mergeCell ref="B32:C34"/>
    <mergeCell ref="K43:M43"/>
    <mergeCell ref="B43:D43"/>
    <mergeCell ref="B51:D52"/>
    <mergeCell ref="E49:G50"/>
    <mergeCell ref="H49:J50"/>
    <mergeCell ref="E57:G58"/>
    <mergeCell ref="E51:G52"/>
    <mergeCell ref="H51:J52"/>
    <mergeCell ref="E55:G56"/>
    <mergeCell ref="H53:J54"/>
    <mergeCell ref="H55:J56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AZ49:BD52"/>
    <mergeCell ref="AK49:AO52"/>
    <mergeCell ref="AF42:AJ43"/>
    <mergeCell ref="AK42:AO43"/>
    <mergeCell ref="AN32:AO34"/>
    <mergeCell ref="AP32:BG34"/>
    <mergeCell ref="E69:G70"/>
    <mergeCell ref="K65:M68"/>
    <mergeCell ref="H57:J58"/>
    <mergeCell ref="E59:G60"/>
    <mergeCell ref="H59:J60"/>
    <mergeCell ref="K49:M50"/>
    <mergeCell ref="B7:C7"/>
    <mergeCell ref="D7:U7"/>
    <mergeCell ref="V7:AM7"/>
    <mergeCell ref="B8:C8"/>
    <mergeCell ref="D8:U8"/>
    <mergeCell ref="BZ45:CA48"/>
    <mergeCell ref="BU45:BY48"/>
    <mergeCell ref="N47:AE48"/>
    <mergeCell ref="V8:AM8"/>
    <mergeCell ref="AN35:AO37"/>
    <mergeCell ref="B4:C4"/>
    <mergeCell ref="D4:U4"/>
    <mergeCell ref="V4:AM4"/>
    <mergeCell ref="B6:C6"/>
    <mergeCell ref="D6:U6"/>
    <mergeCell ref="B5:C5"/>
    <mergeCell ref="D5:U5"/>
    <mergeCell ref="V5:AM5"/>
    <mergeCell ref="V6:AM6"/>
    <mergeCell ref="AU61:AY64"/>
    <mergeCell ref="AP65:AT68"/>
    <mergeCell ref="AK65:AO68"/>
    <mergeCell ref="AU49:AY52"/>
    <mergeCell ref="AU53:AY56"/>
    <mergeCell ref="AP61:AT64"/>
    <mergeCell ref="AP57:AT60"/>
    <mergeCell ref="AP53:AT56"/>
    <mergeCell ref="AP49:AT52"/>
    <mergeCell ref="AU65:AY68"/>
    <mergeCell ref="BZ57:CA60"/>
    <mergeCell ref="N59:AE60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N89:AE90"/>
    <mergeCell ref="AP93:AT96"/>
    <mergeCell ref="N85:AE86"/>
    <mergeCell ref="AF89:AJ92"/>
    <mergeCell ref="AK93:AO96"/>
    <mergeCell ref="H93:J96"/>
    <mergeCell ref="K93:M96"/>
    <mergeCell ref="N93:AE94"/>
    <mergeCell ref="N95:AE96"/>
    <mergeCell ref="K89:M92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AQ108:AS108"/>
    <mergeCell ref="AK109:AM109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AW108:BY108"/>
    <mergeCell ref="AW111:BY111"/>
    <mergeCell ref="AW112:BY112"/>
    <mergeCell ref="AW113:BY113"/>
    <mergeCell ref="AW109:BY109"/>
    <mergeCell ref="AW110:BY110"/>
    <mergeCell ref="AK111:AM111"/>
    <mergeCell ref="AN111:AP111"/>
    <mergeCell ref="G108:J108"/>
    <mergeCell ref="G109:J109"/>
    <mergeCell ref="AH108:AJ108"/>
    <mergeCell ref="AH109:AJ109"/>
    <mergeCell ref="AK108:AM108"/>
    <mergeCell ref="AN108:AP108"/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/>
  <dimension ref="A1:ES220"/>
  <sheetViews>
    <sheetView showGridLines="0" showOutlineSymbols="0" zoomScalePageLayoutView="0" workbookViewId="0" topLeftCell="A1">
      <selection activeCell="CO17" sqref="CO17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34">
        <f>6-COUNTBLANK(D3:D8)</f>
        <v>4</v>
      </c>
      <c r="C2" s="135"/>
      <c r="D2" s="84" t="s">
        <v>61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 t="s">
        <v>62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288" t="s">
        <v>56</v>
      </c>
      <c r="AO2" s="289"/>
      <c r="AP2" s="289"/>
      <c r="AQ2" s="289"/>
      <c r="AR2" s="289"/>
      <c r="AS2" s="289"/>
      <c r="AT2" s="289"/>
      <c r="AU2" s="289"/>
      <c r="AV2" s="289"/>
      <c r="AW2" s="289"/>
      <c r="AX2" s="7"/>
      <c r="AY2" s="290" t="s">
        <v>115</v>
      </c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37">
        <v>1</v>
      </c>
      <c r="C3" s="138"/>
      <c r="D3" s="185" t="s">
        <v>124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110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9"/>
      <c r="AN3" s="288" t="s">
        <v>57</v>
      </c>
      <c r="AO3" s="289"/>
      <c r="AP3" s="289"/>
      <c r="AQ3" s="289"/>
      <c r="AR3" s="289"/>
      <c r="AS3" s="289"/>
      <c r="AT3" s="289"/>
      <c r="AU3" s="289"/>
      <c r="AV3" s="289"/>
      <c r="AW3" s="289"/>
      <c r="AX3" s="7"/>
      <c r="AY3" s="296">
        <v>41742</v>
      </c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5" t="s">
        <v>58</v>
      </c>
      <c r="BO3" s="295"/>
      <c r="BP3" s="295"/>
      <c r="BQ3" s="295"/>
      <c r="BR3" s="295"/>
      <c r="BS3" s="295"/>
      <c r="BT3" s="295"/>
      <c r="BU3" s="295"/>
      <c r="BV3" s="295"/>
      <c r="BW3" s="295"/>
      <c r="BX3" s="297">
        <v>0.375</v>
      </c>
      <c r="BY3" s="290"/>
      <c r="BZ3" s="290"/>
      <c r="CA3" s="290"/>
      <c r="CB3" s="290"/>
      <c r="CC3" s="290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37">
        <v>2</v>
      </c>
      <c r="C4" s="138"/>
      <c r="D4" s="72" t="s">
        <v>125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3"/>
      <c r="V4" s="69" t="s">
        <v>111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  <c r="AN4" s="288" t="s">
        <v>59</v>
      </c>
      <c r="AO4" s="289"/>
      <c r="AP4" s="289"/>
      <c r="AQ4" s="289"/>
      <c r="AR4" s="289"/>
      <c r="AS4" s="289"/>
      <c r="AT4" s="289"/>
      <c r="AU4" s="289"/>
      <c r="AV4" s="289"/>
      <c r="AW4" s="289"/>
      <c r="AX4" s="7"/>
      <c r="AY4" s="290" t="s">
        <v>129</v>
      </c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37">
        <v>3</v>
      </c>
      <c r="C5" s="138"/>
      <c r="D5" s="72" t="s">
        <v>126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3"/>
      <c r="V5" s="69" t="s">
        <v>110</v>
      </c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1"/>
      <c r="AN5" s="288" t="s">
        <v>7</v>
      </c>
      <c r="AO5" s="289"/>
      <c r="AP5" s="289"/>
      <c r="AQ5" s="289"/>
      <c r="AR5" s="289"/>
      <c r="AS5" s="289"/>
      <c r="AT5" s="289"/>
      <c r="AU5" s="289"/>
      <c r="AV5" s="289"/>
      <c r="AW5" s="289"/>
      <c r="AX5" s="7"/>
      <c r="AY5" s="282"/>
      <c r="AZ5" s="282"/>
      <c r="BA5" s="282"/>
      <c r="BB5" s="282"/>
      <c r="BC5" s="282"/>
      <c r="BD5" s="136" t="s">
        <v>41</v>
      </c>
      <c r="BE5" s="136"/>
      <c r="BF5" s="136"/>
      <c r="BG5" s="136"/>
      <c r="BH5" s="136"/>
      <c r="BI5" s="136"/>
      <c r="BJ5" s="282">
        <v>2</v>
      </c>
      <c r="BK5" s="282"/>
      <c r="BL5" s="282"/>
      <c r="BM5" s="282"/>
      <c r="BN5" s="282"/>
      <c r="BO5" s="136" t="s">
        <v>3</v>
      </c>
      <c r="BP5" s="136"/>
      <c r="BQ5" s="136"/>
      <c r="BR5" s="136"/>
      <c r="BS5" s="136"/>
      <c r="BT5" s="136"/>
      <c r="BU5" s="282">
        <v>12</v>
      </c>
      <c r="BV5" s="282"/>
      <c r="BW5" s="282"/>
      <c r="BX5" s="282"/>
      <c r="BY5" s="28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 t="s">
        <v>81</v>
      </c>
      <c r="B6" s="137">
        <v>4</v>
      </c>
      <c r="C6" s="138"/>
      <c r="D6" s="185" t="s">
        <v>127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8" t="s">
        <v>128</v>
      </c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9"/>
      <c r="AN6" s="288" t="s">
        <v>0</v>
      </c>
      <c r="AO6" s="289"/>
      <c r="AP6" s="289"/>
      <c r="AQ6" s="289"/>
      <c r="AR6" s="289"/>
      <c r="AS6" s="289"/>
      <c r="AT6" s="289"/>
      <c r="AU6" s="289"/>
      <c r="AV6" s="289"/>
      <c r="AW6" s="289"/>
      <c r="AX6" s="7"/>
      <c r="AY6" s="290" t="s">
        <v>130</v>
      </c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37">
        <v>5</v>
      </c>
      <c r="C7" s="138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8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9"/>
      <c r="AN7" s="288" t="s">
        <v>1</v>
      </c>
      <c r="AO7" s="289"/>
      <c r="AP7" s="289"/>
      <c r="AQ7" s="289"/>
      <c r="AR7" s="289"/>
      <c r="AS7" s="289"/>
      <c r="AT7" s="289"/>
      <c r="AU7" s="289"/>
      <c r="AV7" s="289"/>
      <c r="AW7" s="289"/>
      <c r="AX7" s="7"/>
      <c r="AY7" s="290" t="s">
        <v>122</v>
      </c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37">
        <v>6</v>
      </c>
      <c r="C8" s="138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/>
      <c r="V8" s="188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9"/>
      <c r="AN8" s="288" t="s">
        <v>60</v>
      </c>
      <c r="AO8" s="289"/>
      <c r="AP8" s="289"/>
      <c r="AQ8" s="289"/>
      <c r="AR8" s="289"/>
      <c r="AS8" s="289"/>
      <c r="AT8" s="289"/>
      <c r="AU8" s="289"/>
      <c r="AV8" s="289"/>
      <c r="AW8" s="289"/>
      <c r="AX8" s="7"/>
      <c r="AY8" s="292" t="s">
        <v>112</v>
      </c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283" t="s">
        <v>86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298" t="s">
        <v>83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300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291" t="s">
        <v>89</v>
      </c>
      <c r="BT12" s="291"/>
      <c r="BU12" s="291"/>
      <c r="BV12" s="291"/>
      <c r="BW12" s="291"/>
      <c r="BX12" s="291"/>
      <c r="BY12" s="291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01" t="s">
        <v>84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01" t="s">
        <v>85</v>
      </c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3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04" t="s">
        <v>88</v>
      </c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60" t="str">
        <f>IF(AY2&lt;&gt;"",AY2,"")</f>
        <v>LES BORGES BLANQUES</v>
      </c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13"/>
      <c r="AS18" s="13"/>
      <c r="AT18" s="13"/>
      <c r="AU18" s="13"/>
      <c r="AV18" s="262">
        <f>IF(AY3&lt;&gt;"",AY3,"")</f>
        <v>41742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13"/>
      <c r="BN18" s="13"/>
      <c r="BO18" s="13"/>
      <c r="BP18" s="13"/>
      <c r="BQ18" s="13"/>
      <c r="BR18" s="284">
        <f>IF(BX3&lt;&gt;"",BX3,"")</f>
        <v>0.375</v>
      </c>
      <c r="BS18" s="284"/>
      <c r="BT18" s="284"/>
      <c r="BU18" s="284"/>
      <c r="BV18" s="284"/>
      <c r="BW18" s="284"/>
      <c r="BX18" s="284"/>
      <c r="BY18" s="284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54" t="s">
        <v>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50" t="s">
        <v>5</v>
      </c>
      <c r="AS19" s="250"/>
      <c r="AT19" s="250"/>
      <c r="AU19" s="25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N19" s="254" t="s">
        <v>6</v>
      </c>
      <c r="BO19" s="254"/>
      <c r="BP19" s="254"/>
      <c r="BQ19" s="13"/>
      <c r="BR19" s="284"/>
      <c r="BS19" s="284"/>
      <c r="BT19" s="284"/>
      <c r="BU19" s="284"/>
      <c r="BV19" s="284"/>
      <c r="BW19" s="284"/>
      <c r="BX19" s="284"/>
      <c r="BY19" s="284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50"/>
      <c r="AS20" s="250"/>
      <c r="AT20" s="250"/>
      <c r="AU20" s="250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N20" s="254"/>
      <c r="BO20" s="254"/>
      <c r="BP20" s="254"/>
      <c r="BQ20" s="18"/>
      <c r="BR20" s="285"/>
      <c r="BS20" s="285"/>
      <c r="BT20" s="285"/>
      <c r="BU20" s="285"/>
      <c r="BV20" s="285"/>
      <c r="BW20" s="285"/>
      <c r="BX20" s="285"/>
      <c r="BY20" s="285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260" t="str">
        <f>IF(AY4&lt;&gt;"",AY4,"")</f>
        <v>OPEN DE LES BORGES BLANQUES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5" t="s">
        <v>7</v>
      </c>
      <c r="AV21" s="265"/>
      <c r="AW21" s="265"/>
      <c r="AX21" s="265"/>
      <c r="AY21" s="265"/>
      <c r="AZ21" s="266">
        <f>IF(AY5&lt;&gt;"",AY5,"")</f>
      </c>
      <c r="BA21" s="266"/>
      <c r="BB21" s="266"/>
      <c r="BC21" s="266"/>
      <c r="BD21" s="266"/>
      <c r="BE21" s="264" t="s">
        <v>8</v>
      </c>
      <c r="BF21" s="264"/>
      <c r="BG21" s="264"/>
      <c r="BH21" s="264"/>
      <c r="BI21" s="264"/>
      <c r="BJ21" s="258">
        <f>IF(BJ5&lt;&gt;"",BJ5,"")</f>
        <v>2</v>
      </c>
      <c r="BK21" s="258"/>
      <c r="BL21" s="258"/>
      <c r="BM21" s="258"/>
      <c r="BN21" s="258"/>
      <c r="BO21" s="265" t="s">
        <v>9</v>
      </c>
      <c r="BP21" s="265"/>
      <c r="BQ21" s="265"/>
      <c r="BR21" s="265"/>
      <c r="BS21" s="265"/>
      <c r="BT21" s="260">
        <f>IF(BU5&lt;&gt;"",BU5,"")</f>
        <v>12</v>
      </c>
      <c r="BU21" s="260"/>
      <c r="BV21" s="260"/>
      <c r="BW21" s="260"/>
      <c r="BX21" s="260"/>
      <c r="BY21" s="260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54" t="s">
        <v>10</v>
      </c>
      <c r="C22" s="254"/>
      <c r="D22" s="254"/>
      <c r="E22" s="254"/>
      <c r="F22" s="254"/>
      <c r="G22" s="254"/>
      <c r="H22" s="254"/>
      <c r="I22" s="254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5"/>
      <c r="AV22" s="265"/>
      <c r="AW22" s="265"/>
      <c r="AX22" s="265"/>
      <c r="AY22" s="265"/>
      <c r="AZ22" s="258"/>
      <c r="BA22" s="258"/>
      <c r="BB22" s="258"/>
      <c r="BC22" s="258"/>
      <c r="BD22" s="258"/>
      <c r="BE22" s="265"/>
      <c r="BF22" s="265"/>
      <c r="BG22" s="265"/>
      <c r="BH22" s="265"/>
      <c r="BI22" s="265"/>
      <c r="BJ22" s="258"/>
      <c r="BK22" s="258"/>
      <c r="BL22" s="258"/>
      <c r="BM22" s="258"/>
      <c r="BN22" s="258"/>
      <c r="BO22" s="265"/>
      <c r="BP22" s="265"/>
      <c r="BQ22" s="265"/>
      <c r="BR22" s="265"/>
      <c r="BS22" s="265"/>
      <c r="BT22" s="260"/>
      <c r="BU22" s="260"/>
      <c r="BV22" s="260"/>
      <c r="BW22" s="260"/>
      <c r="BX22" s="260"/>
      <c r="BY22" s="260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54"/>
      <c r="C23" s="254"/>
      <c r="D23" s="254"/>
      <c r="E23" s="254"/>
      <c r="F23" s="254"/>
      <c r="G23" s="254"/>
      <c r="H23" s="254"/>
      <c r="I23" s="254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5"/>
      <c r="AV23" s="265"/>
      <c r="AW23" s="265"/>
      <c r="AX23" s="265"/>
      <c r="AY23" s="265"/>
      <c r="AZ23" s="259"/>
      <c r="BA23" s="259"/>
      <c r="BB23" s="259"/>
      <c r="BC23" s="259"/>
      <c r="BD23" s="259"/>
      <c r="BE23" s="265"/>
      <c r="BF23" s="265"/>
      <c r="BG23" s="265"/>
      <c r="BH23" s="265"/>
      <c r="BI23" s="265"/>
      <c r="BJ23" s="259"/>
      <c r="BK23" s="259"/>
      <c r="BL23" s="259"/>
      <c r="BM23" s="259"/>
      <c r="BN23" s="263"/>
      <c r="BO23" s="265"/>
      <c r="BP23" s="265"/>
      <c r="BQ23" s="265"/>
      <c r="BR23" s="265"/>
      <c r="BS23" s="265"/>
      <c r="BT23" s="261"/>
      <c r="BU23" s="261"/>
      <c r="BV23" s="261"/>
      <c r="BW23" s="261"/>
      <c r="BX23" s="261"/>
      <c r="BY23" s="261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260" t="str">
        <f>IF(AY6&lt;&gt;"",AY6,"")</f>
        <v>benjamí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13"/>
      <c r="AH24" s="13"/>
      <c r="AI24" s="13"/>
      <c r="AJ24" s="13"/>
      <c r="AK24" s="13"/>
      <c r="AL24" s="13"/>
      <c r="AM24" s="13"/>
      <c r="AN24" s="13"/>
      <c r="AO24" s="13"/>
      <c r="AP24" s="258" t="str">
        <f>IF(AY7&lt;&gt;"",AY7,"")</f>
        <v>Centre de Tecnificació</v>
      </c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19"/>
      <c r="BO24" s="19"/>
      <c r="BP24" s="13"/>
      <c r="BQ24" s="13"/>
      <c r="BR24" s="13"/>
      <c r="BS24" s="263" t="str">
        <f>IF(AY8&lt;&gt;"",AY8,"")</f>
        <v>2013/2014</v>
      </c>
      <c r="BT24" s="263"/>
      <c r="BU24" s="263"/>
      <c r="BV24" s="263"/>
      <c r="BW24" s="263"/>
      <c r="BX24" s="263"/>
      <c r="BY24" s="263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54" t="s">
        <v>0</v>
      </c>
      <c r="C25" s="254"/>
      <c r="D25" s="254"/>
      <c r="E25" s="254"/>
      <c r="F25" s="254"/>
      <c r="G25" s="254"/>
      <c r="H25" s="254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13"/>
      <c r="AH25" s="254" t="s">
        <v>1</v>
      </c>
      <c r="AI25" s="254"/>
      <c r="AJ25" s="254"/>
      <c r="AK25" s="254"/>
      <c r="AL25" s="254"/>
      <c r="AM25" s="254"/>
      <c r="AN25" s="254"/>
      <c r="AO25" s="254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0" t="s">
        <v>11</v>
      </c>
      <c r="BO25" s="250"/>
      <c r="BP25" s="250"/>
      <c r="BQ25" s="250"/>
      <c r="BR25" s="250"/>
      <c r="BS25" s="263"/>
      <c r="BT25" s="263"/>
      <c r="BU25" s="263"/>
      <c r="BV25" s="263"/>
      <c r="BW25" s="263"/>
      <c r="BX25" s="263"/>
      <c r="BY25" s="263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54"/>
      <c r="C26" s="254"/>
      <c r="D26" s="254"/>
      <c r="E26" s="254"/>
      <c r="F26" s="254"/>
      <c r="G26" s="254"/>
      <c r="H26" s="254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18"/>
      <c r="AH26" s="254"/>
      <c r="AI26" s="254"/>
      <c r="AJ26" s="254"/>
      <c r="AK26" s="254"/>
      <c r="AL26" s="254"/>
      <c r="AM26" s="254"/>
      <c r="AN26" s="254"/>
      <c r="AO26" s="254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0"/>
      <c r="BO26" s="250"/>
      <c r="BP26" s="250"/>
      <c r="BQ26" s="250"/>
      <c r="BR26" s="250"/>
      <c r="BS26" s="259"/>
      <c r="BT26" s="259"/>
      <c r="BU26" s="259"/>
      <c r="BV26" s="259"/>
      <c r="BW26" s="259"/>
      <c r="BX26" s="259"/>
      <c r="BY26" s="259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190">
        <v>1</v>
      </c>
      <c r="C29" s="191"/>
      <c r="D29" s="201" t="str">
        <f>IF(D3&lt;&gt;"",D3,"")</f>
        <v>Joel Rubio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29"/>
      <c r="V29" s="201" t="str">
        <f>IF(V3&lt;&gt;"",V3,"")</f>
        <v>CTT Borges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29"/>
      <c r="AN29" s="190">
        <v>4</v>
      </c>
      <c r="AO29" s="191"/>
      <c r="AP29" s="200" t="str">
        <f>IF(D6&lt;&gt;"",D6,"")</f>
        <v>Narcís Fondevila</v>
      </c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201" t="str">
        <f>IF(V6&lt;&gt;"",V6,"")</f>
        <v>CTT Tremp</v>
      </c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29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192"/>
      <c r="C30" s="19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30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30"/>
      <c r="AN30" s="192"/>
      <c r="AO30" s="193"/>
      <c r="AP30" s="203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5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3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194"/>
      <c r="C31" s="19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31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31"/>
      <c r="AN31" s="194"/>
      <c r="AO31" s="195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8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31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190">
        <v>2</v>
      </c>
      <c r="C32" s="191"/>
      <c r="D32" s="201" t="str">
        <f>IF(D4&lt;&gt;"",D4,"")</f>
        <v>Oriol Vinyes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29"/>
      <c r="V32" s="201" t="str">
        <f>IF(V4&lt;&gt;"",V4,"")</f>
        <v>CTT Lleida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29"/>
      <c r="AN32" s="190">
        <v>5</v>
      </c>
      <c r="AO32" s="191"/>
      <c r="AP32" s="200">
        <f>IF(D7&lt;&gt;"",D7,"")</f>
      </c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2"/>
      <c r="BH32" s="201">
        <f>IF(V7&lt;&gt;"",V7,"")</f>
      </c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29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192"/>
      <c r="C33" s="19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3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30"/>
      <c r="AN33" s="192"/>
      <c r="AO33" s="193"/>
      <c r="AP33" s="203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5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3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194"/>
      <c r="C34" s="19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31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31"/>
      <c r="AN34" s="194"/>
      <c r="AO34" s="195"/>
      <c r="AP34" s="2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8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31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190">
        <v>3</v>
      </c>
      <c r="C35" s="191"/>
      <c r="D35" s="201" t="str">
        <f>IF(D5&lt;&gt;"",D5,"")</f>
        <v>Edna Solans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29"/>
      <c r="V35" s="201" t="str">
        <f>IF(V5&lt;&gt;"",V5,"")</f>
        <v>CTT Borges</v>
      </c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29"/>
      <c r="AN35" s="190">
        <v>6</v>
      </c>
      <c r="AO35" s="191"/>
      <c r="AP35" s="200">
        <f>IF(D8&lt;&gt;"",D8,"")</f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2"/>
      <c r="BH35" s="201">
        <f>IF(V8&lt;&gt;"",V8,"")</f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29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192"/>
      <c r="C36" s="19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3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30"/>
      <c r="AN36" s="192"/>
      <c r="AO36" s="193"/>
      <c r="AP36" s="203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5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3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194"/>
      <c r="C37" s="195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31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31"/>
      <c r="AN37" s="194"/>
      <c r="AO37" s="195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8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31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68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32" t="s">
        <v>42</v>
      </c>
      <c r="C40" s="233"/>
      <c r="D40" s="238"/>
      <c r="E40" s="232" t="s">
        <v>43</v>
      </c>
      <c r="F40" s="233"/>
      <c r="G40" s="238"/>
      <c r="H40" s="232" t="s">
        <v>44</v>
      </c>
      <c r="I40" s="233"/>
      <c r="J40" s="238"/>
      <c r="K40" s="232" t="s">
        <v>45</v>
      </c>
      <c r="L40" s="233"/>
      <c r="M40" s="233"/>
      <c r="N40" s="255" t="s">
        <v>53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/>
      <c r="AF40" s="241" t="s">
        <v>12</v>
      </c>
      <c r="AG40" s="241"/>
      <c r="AH40" s="241"/>
      <c r="AI40" s="241"/>
      <c r="AJ40" s="241"/>
      <c r="AK40" s="242" t="s">
        <v>13</v>
      </c>
      <c r="AL40" s="242"/>
      <c r="AM40" s="242"/>
      <c r="AN40" s="242"/>
      <c r="AO40" s="242"/>
      <c r="AP40" s="242" t="s">
        <v>14</v>
      </c>
      <c r="AQ40" s="242"/>
      <c r="AR40" s="242"/>
      <c r="AS40" s="242"/>
      <c r="AT40" s="242"/>
      <c r="AU40" s="242" t="s">
        <v>15</v>
      </c>
      <c r="AV40" s="242"/>
      <c r="AW40" s="242"/>
      <c r="AX40" s="242"/>
      <c r="AY40" s="242"/>
      <c r="AZ40" s="242" t="s">
        <v>16</v>
      </c>
      <c r="BA40" s="242"/>
      <c r="BB40" s="242"/>
      <c r="BC40" s="242"/>
      <c r="BD40" s="242"/>
      <c r="BE40" s="244" t="s">
        <v>17</v>
      </c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5"/>
      <c r="BU40" s="244" t="s">
        <v>18</v>
      </c>
      <c r="BV40" s="241"/>
      <c r="BW40" s="241"/>
      <c r="BX40" s="241"/>
      <c r="BY40" s="24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34"/>
      <c r="C41" s="235"/>
      <c r="D41" s="239"/>
      <c r="E41" s="234"/>
      <c r="F41" s="235"/>
      <c r="G41" s="239"/>
      <c r="H41" s="234"/>
      <c r="I41" s="235"/>
      <c r="J41" s="239"/>
      <c r="K41" s="234"/>
      <c r="L41" s="235"/>
      <c r="M41" s="235"/>
      <c r="N41" s="223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196"/>
      <c r="AG41" s="196"/>
      <c r="AH41" s="196"/>
      <c r="AI41" s="196"/>
      <c r="AJ41" s="196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247"/>
      <c r="BU41" s="246"/>
      <c r="BV41" s="196"/>
      <c r="BW41" s="196"/>
      <c r="BX41" s="196"/>
      <c r="BY41" s="247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36"/>
      <c r="C42" s="237"/>
      <c r="D42" s="240"/>
      <c r="E42" s="236"/>
      <c r="F42" s="237"/>
      <c r="G42" s="240"/>
      <c r="H42" s="236"/>
      <c r="I42" s="237"/>
      <c r="J42" s="240"/>
      <c r="K42" s="236"/>
      <c r="L42" s="237"/>
      <c r="M42" s="237"/>
      <c r="N42" s="223" t="s">
        <v>54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5"/>
      <c r="AF42" s="196" t="s">
        <v>19</v>
      </c>
      <c r="AG42" s="196"/>
      <c r="AH42" s="196"/>
      <c r="AI42" s="196"/>
      <c r="AJ42" s="197"/>
      <c r="AK42" s="196" t="s">
        <v>19</v>
      </c>
      <c r="AL42" s="196"/>
      <c r="AM42" s="196"/>
      <c r="AN42" s="196"/>
      <c r="AO42" s="197"/>
      <c r="AP42" s="196" t="s">
        <v>19</v>
      </c>
      <c r="AQ42" s="196"/>
      <c r="AR42" s="196"/>
      <c r="AS42" s="196"/>
      <c r="AT42" s="197"/>
      <c r="AU42" s="196" t="s">
        <v>19</v>
      </c>
      <c r="AV42" s="196"/>
      <c r="AW42" s="196"/>
      <c r="AX42" s="196"/>
      <c r="AY42" s="197"/>
      <c r="AZ42" s="196" t="s">
        <v>19</v>
      </c>
      <c r="BA42" s="196"/>
      <c r="BB42" s="196"/>
      <c r="BC42" s="196"/>
      <c r="BD42" s="197"/>
      <c r="BE42" s="24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247"/>
      <c r="BU42" s="246"/>
      <c r="BV42" s="196"/>
      <c r="BW42" s="196"/>
      <c r="BX42" s="196"/>
      <c r="BY42" s="247"/>
      <c r="BZ42" s="286" t="s">
        <v>87</v>
      </c>
      <c r="CA42" s="287"/>
      <c r="CB42" s="287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18" t="s">
        <v>20</v>
      </c>
      <c r="C43" s="219"/>
      <c r="D43" s="219"/>
      <c r="E43" s="218" t="s">
        <v>20</v>
      </c>
      <c r="F43" s="219"/>
      <c r="G43" s="219"/>
      <c r="H43" s="218" t="s">
        <v>20</v>
      </c>
      <c r="I43" s="219"/>
      <c r="J43" s="219"/>
      <c r="K43" s="218" t="s">
        <v>20</v>
      </c>
      <c r="L43" s="219"/>
      <c r="M43" s="219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8"/>
      <c r="AF43" s="198"/>
      <c r="AG43" s="198"/>
      <c r="AH43" s="198"/>
      <c r="AI43" s="198"/>
      <c r="AJ43" s="199"/>
      <c r="AK43" s="198"/>
      <c r="AL43" s="198"/>
      <c r="AM43" s="198"/>
      <c r="AN43" s="198"/>
      <c r="AO43" s="199"/>
      <c r="AP43" s="198"/>
      <c r="AQ43" s="198"/>
      <c r="AR43" s="198"/>
      <c r="AS43" s="198"/>
      <c r="AT43" s="199"/>
      <c r="AU43" s="198"/>
      <c r="AV43" s="198"/>
      <c r="AW43" s="198"/>
      <c r="AX43" s="198"/>
      <c r="AY43" s="199"/>
      <c r="AZ43" s="198"/>
      <c r="BA43" s="198"/>
      <c r="BB43" s="198"/>
      <c r="BC43" s="198"/>
      <c r="BD43" s="199"/>
      <c r="BE43" s="24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249"/>
      <c r="BU43" s="248"/>
      <c r="BV43" s="198"/>
      <c r="BW43" s="198"/>
      <c r="BX43" s="198"/>
      <c r="BY43" s="249"/>
      <c r="BZ43" s="286"/>
      <c r="CA43" s="287"/>
      <c r="CB43" s="287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17" t="s">
        <v>21</v>
      </c>
      <c r="C45" s="118"/>
      <c r="D45" s="119"/>
      <c r="E45" s="117" t="s">
        <v>22</v>
      </c>
      <c r="F45" s="118"/>
      <c r="G45" s="119"/>
      <c r="H45" s="117" t="s">
        <v>23</v>
      </c>
      <c r="I45" s="118"/>
      <c r="J45" s="119"/>
      <c r="K45" s="117" t="s">
        <v>24</v>
      </c>
      <c r="L45" s="118"/>
      <c r="M45" s="119"/>
      <c r="N45" s="251" t="str">
        <f>IF(B2=6,D5,IF(B2=5,D3,IF(B2=4,D4,IF(B2=3,D3,""))))</f>
        <v>Oriol Vinyes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3"/>
      <c r="AF45" s="307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 t="s">
        <v>2</v>
      </c>
      <c r="AV45" s="173"/>
      <c r="AW45" s="173"/>
      <c r="AX45" s="173"/>
      <c r="AY45" s="173"/>
      <c r="AZ45" s="173" t="s">
        <v>2</v>
      </c>
      <c r="BA45" s="173"/>
      <c r="BB45" s="173"/>
      <c r="BC45" s="173"/>
      <c r="BD45" s="173"/>
      <c r="BE45" s="164" t="str">
        <f>IF(BZ45=""," ",IF(LEFT(BZ45,1)="3",N45,N47))</f>
        <v> 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6"/>
      <c r="BU45" s="158">
        <f>IF(BZ45="","",VLOOKUP(BZ45,result,2,FALSE))</f>
      </c>
      <c r="BV45" s="159"/>
      <c r="BW45" s="159"/>
      <c r="BX45" s="159"/>
      <c r="BY45" s="160"/>
      <c r="BZ45" s="147"/>
      <c r="CA45" s="148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20"/>
      <c r="C46" s="121"/>
      <c r="D46" s="122"/>
      <c r="E46" s="120"/>
      <c r="F46" s="121"/>
      <c r="G46" s="122"/>
      <c r="H46" s="120"/>
      <c r="I46" s="121"/>
      <c r="J46" s="122"/>
      <c r="K46" s="120"/>
      <c r="L46" s="121"/>
      <c r="M46" s="122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0"/>
      <c r="AF46" s="308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67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9"/>
      <c r="BU46" s="161"/>
      <c r="BV46" s="162"/>
      <c r="BW46" s="162"/>
      <c r="BX46" s="162"/>
      <c r="BY46" s="163"/>
      <c r="BZ46" s="147"/>
      <c r="CA46" s="148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279" t="s">
        <v>55</v>
      </c>
      <c r="B47" s="209" t="s">
        <v>47</v>
      </c>
      <c r="C47" s="210"/>
      <c r="D47" s="211"/>
      <c r="E47" s="209" t="s">
        <v>48</v>
      </c>
      <c r="F47" s="210"/>
      <c r="G47" s="211"/>
      <c r="H47" s="209" t="s">
        <v>49</v>
      </c>
      <c r="I47" s="210"/>
      <c r="J47" s="211"/>
      <c r="K47" s="209" t="s">
        <v>50</v>
      </c>
      <c r="L47" s="210"/>
      <c r="M47" s="211"/>
      <c r="N47" s="123" t="str">
        <f>IF(B2=6,D7,IF(B2=5,D6,IF(B2=4,D5,IF(B2=3,D5,""))))</f>
        <v>Edna Solans</v>
      </c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308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67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9"/>
      <c r="BU47" s="161"/>
      <c r="BV47" s="162"/>
      <c r="BW47" s="162"/>
      <c r="BX47" s="162"/>
      <c r="BY47" s="163"/>
      <c r="BZ47" s="147"/>
      <c r="CA47" s="148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280"/>
      <c r="B48" s="212"/>
      <c r="C48" s="213"/>
      <c r="D48" s="214"/>
      <c r="E48" s="212"/>
      <c r="F48" s="213"/>
      <c r="G48" s="214"/>
      <c r="H48" s="212"/>
      <c r="I48" s="213"/>
      <c r="J48" s="214"/>
      <c r="K48" s="212"/>
      <c r="L48" s="213"/>
      <c r="M48" s="214"/>
      <c r="N48" s="12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8"/>
      <c r="AF48" s="308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70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2"/>
      <c r="BU48" s="161"/>
      <c r="BV48" s="162"/>
      <c r="BW48" s="162"/>
      <c r="BX48" s="162"/>
      <c r="BY48" s="163"/>
      <c r="BZ48" s="147"/>
      <c r="CA48" s="148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20" t="s">
        <v>25</v>
      </c>
      <c r="C49" s="121"/>
      <c r="D49" s="122"/>
      <c r="E49" s="120" t="s">
        <v>23</v>
      </c>
      <c r="F49" s="121"/>
      <c r="G49" s="122"/>
      <c r="H49" s="120" t="s">
        <v>22</v>
      </c>
      <c r="I49" s="121"/>
      <c r="J49" s="122"/>
      <c r="K49" s="120" t="s">
        <v>23</v>
      </c>
      <c r="L49" s="121"/>
      <c r="M49" s="122"/>
      <c r="N49" s="215" t="str">
        <f>IF(B2=6,D4,IF(B2=5,D4,IF(B2=4,D3,IF(B2=3,D4,""))))</f>
        <v>Joel Rubio</v>
      </c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7"/>
      <c r="AF49" s="30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 t="s">
        <v>2</v>
      </c>
      <c r="AV49" s="149"/>
      <c r="AW49" s="149"/>
      <c r="AX49" s="149"/>
      <c r="AY49" s="149"/>
      <c r="AZ49" s="149" t="s">
        <v>2</v>
      </c>
      <c r="BA49" s="149"/>
      <c r="BB49" s="149"/>
      <c r="BC49" s="149"/>
      <c r="BD49" s="149"/>
      <c r="BE49" s="179" t="str">
        <f>IF(BZ49=""," ",IF(LEFT(BZ49,1)="3",N49,N51))</f>
        <v> </v>
      </c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1"/>
      <c r="BU49" s="267">
        <f>IF(BZ49="","",VLOOKUP(BZ49,result,2,FALSE))</f>
      </c>
      <c r="BV49" s="268"/>
      <c r="BW49" s="268"/>
      <c r="BX49" s="268"/>
      <c r="BY49" s="269"/>
      <c r="BZ49" s="147"/>
      <c r="CA49" s="148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20"/>
      <c r="C50" s="121"/>
      <c r="D50" s="122"/>
      <c r="E50" s="120"/>
      <c r="F50" s="121"/>
      <c r="G50" s="122"/>
      <c r="H50" s="120"/>
      <c r="I50" s="121"/>
      <c r="J50" s="122"/>
      <c r="K50" s="120"/>
      <c r="L50" s="121"/>
      <c r="M50" s="122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308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67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9"/>
      <c r="BU50" s="161"/>
      <c r="BV50" s="162"/>
      <c r="BW50" s="162"/>
      <c r="BX50" s="162"/>
      <c r="BY50" s="163"/>
      <c r="BZ50" s="147"/>
      <c r="CA50" s="148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279" t="s">
        <v>55</v>
      </c>
      <c r="B51" s="209" t="s">
        <v>48</v>
      </c>
      <c r="C51" s="210"/>
      <c r="D51" s="211"/>
      <c r="E51" s="209" t="s">
        <v>49</v>
      </c>
      <c r="F51" s="210"/>
      <c r="G51" s="211"/>
      <c r="H51" s="209" t="s">
        <v>50</v>
      </c>
      <c r="I51" s="210"/>
      <c r="J51" s="211"/>
      <c r="K51" s="209" t="s">
        <v>49</v>
      </c>
      <c r="L51" s="210"/>
      <c r="M51" s="211"/>
      <c r="N51" s="123" t="str">
        <f>IF(B2=6,D8,IF(B2=5,D5,IF(B2=4,D6,IF(B2=3,D5,""))))</f>
        <v>Narcís Fondevila</v>
      </c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308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67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9"/>
      <c r="BU51" s="161"/>
      <c r="BV51" s="162"/>
      <c r="BW51" s="162"/>
      <c r="BX51" s="162"/>
      <c r="BY51" s="163"/>
      <c r="BZ51" s="147"/>
      <c r="CA51" s="148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280"/>
      <c r="B52" s="212"/>
      <c r="C52" s="213"/>
      <c r="D52" s="214"/>
      <c r="E52" s="212"/>
      <c r="F52" s="213"/>
      <c r="G52" s="214"/>
      <c r="H52" s="212"/>
      <c r="I52" s="213"/>
      <c r="J52" s="214"/>
      <c r="K52" s="212"/>
      <c r="L52" s="213"/>
      <c r="M52" s="214"/>
      <c r="N52" s="126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31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70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2"/>
      <c r="BU52" s="270"/>
      <c r="BV52" s="271"/>
      <c r="BW52" s="271"/>
      <c r="BX52" s="271"/>
      <c r="BY52" s="272"/>
      <c r="BZ52" s="147"/>
      <c r="CA52" s="148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20" t="s">
        <v>22</v>
      </c>
      <c r="C53" s="121"/>
      <c r="D53" s="122"/>
      <c r="E53" s="120" t="s">
        <v>26</v>
      </c>
      <c r="F53" s="121"/>
      <c r="G53" s="122"/>
      <c r="H53" s="120" t="s">
        <v>27</v>
      </c>
      <c r="I53" s="121"/>
      <c r="J53" s="122"/>
      <c r="K53" s="120" t="s">
        <v>28</v>
      </c>
      <c r="L53" s="121"/>
      <c r="M53" s="122"/>
      <c r="N53" s="98" t="str">
        <f>IF(B2=6,D3,IF(B2=5,D6,IF(B2=4,D4,IF(B2=3,D3,""))))</f>
        <v>Oriol Vinyes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30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 t="s">
        <v>2</v>
      </c>
      <c r="AV53" s="149"/>
      <c r="AW53" s="149"/>
      <c r="AX53" s="149"/>
      <c r="AY53" s="149"/>
      <c r="AZ53" s="149" t="s">
        <v>2</v>
      </c>
      <c r="BA53" s="149"/>
      <c r="BB53" s="149"/>
      <c r="BC53" s="149"/>
      <c r="BD53" s="149"/>
      <c r="BE53" s="167" t="str">
        <f>IF(BZ53=""," ",IF(LEFT(BZ53,1)="3",N53,N55))</f>
        <v> </v>
      </c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9"/>
      <c r="BU53" s="161">
        <f>IF(BZ53="","",VLOOKUP(BZ53,result,2,FALSE))</f>
      </c>
      <c r="BV53" s="162"/>
      <c r="BW53" s="162"/>
      <c r="BX53" s="162"/>
      <c r="BY53" s="163"/>
      <c r="BZ53" s="147"/>
      <c r="CA53" s="148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20"/>
      <c r="C54" s="121"/>
      <c r="D54" s="122"/>
      <c r="E54" s="120"/>
      <c r="F54" s="121"/>
      <c r="G54" s="122"/>
      <c r="H54" s="120"/>
      <c r="I54" s="121"/>
      <c r="J54" s="122"/>
      <c r="K54" s="120"/>
      <c r="L54" s="121"/>
      <c r="M54" s="122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0"/>
      <c r="AF54" s="308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167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9"/>
      <c r="BU54" s="161"/>
      <c r="BV54" s="162"/>
      <c r="BW54" s="162"/>
      <c r="BX54" s="162"/>
      <c r="BY54" s="163"/>
      <c r="BZ54" s="147"/>
      <c r="CA54" s="148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279" t="s">
        <v>55</v>
      </c>
      <c r="B55" s="209" t="s">
        <v>51</v>
      </c>
      <c r="C55" s="210"/>
      <c r="D55" s="211"/>
      <c r="E55" s="209" t="s">
        <v>50</v>
      </c>
      <c r="F55" s="210"/>
      <c r="G55" s="211"/>
      <c r="H55" s="209" t="s">
        <v>52</v>
      </c>
      <c r="I55" s="210"/>
      <c r="J55" s="211"/>
      <c r="K55" s="209" t="s">
        <v>52</v>
      </c>
      <c r="L55" s="210"/>
      <c r="M55" s="211"/>
      <c r="N55" s="123" t="str">
        <f>IF(B2=6,D6,IF(B2=5,D7,IF(B2=4,D6,IF(B2=3,D4,""))))</f>
        <v>Narcís Fondevila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  <c r="AF55" s="308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167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9"/>
      <c r="BU55" s="161"/>
      <c r="BV55" s="162"/>
      <c r="BW55" s="162"/>
      <c r="BX55" s="162"/>
      <c r="BY55" s="163"/>
      <c r="BZ55" s="147"/>
      <c r="CA55" s="148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280"/>
      <c r="B56" s="220"/>
      <c r="C56" s="221"/>
      <c r="D56" s="222"/>
      <c r="E56" s="220"/>
      <c r="F56" s="221"/>
      <c r="G56" s="222"/>
      <c r="H56" s="220"/>
      <c r="I56" s="221"/>
      <c r="J56" s="222"/>
      <c r="K56" s="212"/>
      <c r="L56" s="213"/>
      <c r="M56" s="214"/>
      <c r="N56" s="176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  <c r="AF56" s="308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170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2"/>
      <c r="BU56" s="161"/>
      <c r="BV56" s="162"/>
      <c r="BW56" s="162"/>
      <c r="BX56" s="162"/>
      <c r="BY56" s="163"/>
      <c r="BZ56" s="147"/>
      <c r="CA56" s="148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20" t="s">
        <v>29</v>
      </c>
      <c r="C57" s="121"/>
      <c r="D57" s="122"/>
      <c r="E57" s="120" t="s">
        <v>24</v>
      </c>
      <c r="F57" s="121"/>
      <c r="G57" s="122"/>
      <c r="H57" s="120" t="s">
        <v>24</v>
      </c>
      <c r="I57" s="121"/>
      <c r="J57" s="122"/>
      <c r="K57" s="182"/>
      <c r="L57" s="183"/>
      <c r="M57" s="281"/>
      <c r="N57" s="98" t="str">
        <f>IF(B2=6,D4,IF(B2=5,D3,IF(B2=4,D3,IF(B2=3,"",""))))</f>
        <v>Joel Rubio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307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 t="s">
        <v>2</v>
      </c>
      <c r="AV57" s="173"/>
      <c r="AW57" s="173"/>
      <c r="AX57" s="173"/>
      <c r="AY57" s="173"/>
      <c r="AZ57" s="173" t="s">
        <v>2</v>
      </c>
      <c r="BA57" s="173"/>
      <c r="BB57" s="173"/>
      <c r="BC57" s="173"/>
      <c r="BD57" s="173"/>
      <c r="BE57" s="164" t="str">
        <f>IF(BZ57=""," ",IF(LEFT(BZ57,1)="3",N57,N59))</f>
        <v> </v>
      </c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6"/>
      <c r="BU57" s="158">
        <f>IF(BZ57="","",VLOOKUP(BZ57,result,2,FALSE))</f>
      </c>
      <c r="BV57" s="159"/>
      <c r="BW57" s="159"/>
      <c r="BX57" s="159"/>
      <c r="BY57" s="160"/>
      <c r="BZ57" s="147"/>
      <c r="CA57" s="148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20"/>
      <c r="C58" s="121"/>
      <c r="D58" s="122"/>
      <c r="E58" s="120"/>
      <c r="F58" s="121"/>
      <c r="G58" s="122"/>
      <c r="H58" s="120"/>
      <c r="I58" s="121"/>
      <c r="J58" s="122"/>
      <c r="K58" s="92"/>
      <c r="L58" s="93"/>
      <c r="M58" s="94"/>
      <c r="N58" s="9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100"/>
      <c r="AF58" s="308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67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9"/>
      <c r="BU58" s="161"/>
      <c r="BV58" s="162"/>
      <c r="BW58" s="162"/>
      <c r="BX58" s="162"/>
      <c r="BY58" s="163"/>
      <c r="BZ58" s="147"/>
      <c r="CA58" s="148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279" t="s">
        <v>55</v>
      </c>
      <c r="B59" s="209" t="s">
        <v>49</v>
      </c>
      <c r="C59" s="210"/>
      <c r="D59" s="211"/>
      <c r="E59" s="209" t="s">
        <v>47</v>
      </c>
      <c r="F59" s="210"/>
      <c r="G59" s="211"/>
      <c r="H59" s="209" t="s">
        <v>47</v>
      </c>
      <c r="I59" s="210"/>
      <c r="J59" s="211"/>
      <c r="K59" s="92"/>
      <c r="L59" s="93"/>
      <c r="M59" s="94"/>
      <c r="N59" s="123" t="str">
        <f>IF(B2=6,D7,IF(B2=5,D5,IF(B2=4,D5,IF(B2=3,"",""))))</f>
        <v>Edna Solans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5"/>
      <c r="AF59" s="308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167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9"/>
      <c r="BU59" s="161"/>
      <c r="BV59" s="162"/>
      <c r="BW59" s="162"/>
      <c r="BX59" s="162"/>
      <c r="BY59" s="163"/>
      <c r="BZ59" s="147"/>
      <c r="CA59" s="148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280"/>
      <c r="B60" s="212"/>
      <c r="C60" s="213"/>
      <c r="D60" s="214"/>
      <c r="E60" s="212"/>
      <c r="F60" s="213"/>
      <c r="G60" s="214"/>
      <c r="H60" s="212"/>
      <c r="I60" s="213"/>
      <c r="J60" s="214"/>
      <c r="K60" s="131"/>
      <c r="L60" s="132"/>
      <c r="M60" s="139"/>
      <c r="N60" s="126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8"/>
      <c r="AF60" s="31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70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2"/>
      <c r="BU60" s="161"/>
      <c r="BV60" s="162"/>
      <c r="BW60" s="162"/>
      <c r="BX60" s="162"/>
      <c r="BY60" s="163"/>
      <c r="BZ60" s="147"/>
      <c r="CA60" s="148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20" t="s">
        <v>30</v>
      </c>
      <c r="C61" s="121"/>
      <c r="D61" s="122"/>
      <c r="E61" s="120" t="s">
        <v>29</v>
      </c>
      <c r="F61" s="121"/>
      <c r="G61" s="122"/>
      <c r="H61" s="120" t="s">
        <v>30</v>
      </c>
      <c r="I61" s="121"/>
      <c r="J61" s="122"/>
      <c r="K61" s="89"/>
      <c r="L61" s="90"/>
      <c r="M61" s="91"/>
      <c r="N61" s="98" t="str">
        <f>IF(B2=6,D5,IF(B2=5,D4,IF(B2=4,D5,IF(B2=3,"",""))))</f>
        <v>Edna Solans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30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 t="s">
        <v>2</v>
      </c>
      <c r="AV61" s="149"/>
      <c r="AW61" s="149"/>
      <c r="AX61" s="149"/>
      <c r="AY61" s="149"/>
      <c r="AZ61" s="149" t="s">
        <v>2</v>
      </c>
      <c r="BA61" s="149"/>
      <c r="BB61" s="149"/>
      <c r="BC61" s="149"/>
      <c r="BD61" s="149"/>
      <c r="BE61" s="179" t="str">
        <f>IF(BZ61=""," ",IF(LEFT(BZ61,1)="3",N61,N63))</f>
        <v> </v>
      </c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267">
        <f>IF(BZ61="","",VLOOKUP(BZ61,result,2,FALSE))</f>
      </c>
      <c r="BV61" s="268"/>
      <c r="BW61" s="268"/>
      <c r="BX61" s="268"/>
      <c r="BY61" s="269"/>
      <c r="BZ61" s="147"/>
      <c r="CA61" s="148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20"/>
      <c r="C62" s="121"/>
      <c r="D62" s="122"/>
      <c r="E62" s="120"/>
      <c r="F62" s="121"/>
      <c r="G62" s="122"/>
      <c r="H62" s="120"/>
      <c r="I62" s="121"/>
      <c r="J62" s="122"/>
      <c r="K62" s="92"/>
      <c r="L62" s="93"/>
      <c r="M62" s="94"/>
      <c r="N62" s="98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00"/>
      <c r="AF62" s="308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167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9"/>
      <c r="BU62" s="161"/>
      <c r="BV62" s="162"/>
      <c r="BW62" s="162"/>
      <c r="BX62" s="162"/>
      <c r="BY62" s="163"/>
      <c r="BZ62" s="147"/>
      <c r="CA62" s="148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279" t="s">
        <v>55</v>
      </c>
      <c r="B63" s="209" t="s">
        <v>50</v>
      </c>
      <c r="C63" s="210"/>
      <c r="D63" s="211"/>
      <c r="E63" s="209" t="s">
        <v>52</v>
      </c>
      <c r="F63" s="210"/>
      <c r="G63" s="211"/>
      <c r="H63" s="209" t="s">
        <v>50</v>
      </c>
      <c r="I63" s="210"/>
      <c r="J63" s="211"/>
      <c r="K63" s="92"/>
      <c r="L63" s="93"/>
      <c r="M63" s="94"/>
      <c r="N63" s="123" t="str">
        <f>IF(B2=6,D6,IF(B2=5,D7,IF(B2=4,D6,IF(B2=3,"",""))))</f>
        <v>Narcís Fondevila</v>
      </c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5"/>
      <c r="AF63" s="308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167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9"/>
      <c r="BU63" s="161"/>
      <c r="BV63" s="162"/>
      <c r="BW63" s="162"/>
      <c r="BX63" s="162"/>
      <c r="BY63" s="163"/>
      <c r="BZ63" s="147"/>
      <c r="CA63" s="148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280"/>
      <c r="B64" s="212"/>
      <c r="C64" s="213"/>
      <c r="D64" s="214"/>
      <c r="E64" s="212"/>
      <c r="F64" s="213"/>
      <c r="G64" s="214"/>
      <c r="H64" s="212"/>
      <c r="I64" s="213"/>
      <c r="J64" s="214"/>
      <c r="K64" s="131"/>
      <c r="L64" s="132"/>
      <c r="M64" s="139"/>
      <c r="N64" s="12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8"/>
      <c r="AF64" s="31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70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2"/>
      <c r="BU64" s="270"/>
      <c r="BV64" s="271"/>
      <c r="BW64" s="271"/>
      <c r="BX64" s="271"/>
      <c r="BY64" s="272"/>
      <c r="BZ64" s="147"/>
      <c r="CA64" s="148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20" t="s">
        <v>31</v>
      </c>
      <c r="C65" s="121"/>
      <c r="D65" s="122"/>
      <c r="E65" s="120" t="s">
        <v>30</v>
      </c>
      <c r="F65" s="121"/>
      <c r="G65" s="122"/>
      <c r="H65" s="120" t="s">
        <v>28</v>
      </c>
      <c r="I65" s="121"/>
      <c r="J65" s="122"/>
      <c r="K65" s="89"/>
      <c r="L65" s="90"/>
      <c r="M65" s="91"/>
      <c r="N65" s="98" t="str">
        <f>IF(B2=6,D3,IF(B2=5,D5,IF(B2=4,D3,IF(B2=3,"",""))))</f>
        <v>Joel Rubio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0"/>
      <c r="AF65" s="30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 t="s">
        <v>2</v>
      </c>
      <c r="AV65" s="149"/>
      <c r="AW65" s="149"/>
      <c r="AX65" s="149"/>
      <c r="AY65" s="149"/>
      <c r="AZ65" s="149" t="s">
        <v>2</v>
      </c>
      <c r="BA65" s="149"/>
      <c r="BB65" s="149"/>
      <c r="BC65" s="149"/>
      <c r="BD65" s="149"/>
      <c r="BE65" s="167" t="str">
        <f>IF(BZ65=""," ",IF(LEFT(BZ65,1)="3",N65,N67))</f>
        <v> </v>
      </c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9"/>
      <c r="BU65" s="161">
        <f>IF(BZ65="","",VLOOKUP(BZ65,result,2,FALSE))</f>
      </c>
      <c r="BV65" s="162"/>
      <c r="BW65" s="162"/>
      <c r="BX65" s="162"/>
      <c r="BY65" s="163"/>
      <c r="BZ65" s="147"/>
      <c r="CA65" s="148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20"/>
      <c r="C66" s="121"/>
      <c r="D66" s="122"/>
      <c r="E66" s="120"/>
      <c r="F66" s="121"/>
      <c r="G66" s="122"/>
      <c r="H66" s="120"/>
      <c r="I66" s="121"/>
      <c r="J66" s="122"/>
      <c r="K66" s="92"/>
      <c r="L66" s="93"/>
      <c r="M66" s="94"/>
      <c r="N66" s="98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0"/>
      <c r="AF66" s="308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167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9"/>
      <c r="BU66" s="161"/>
      <c r="BV66" s="162"/>
      <c r="BW66" s="162"/>
      <c r="BX66" s="162"/>
      <c r="BY66" s="163"/>
      <c r="BZ66" s="147"/>
      <c r="CA66" s="148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279" t="s">
        <v>55</v>
      </c>
      <c r="B67" s="209" t="s">
        <v>52</v>
      </c>
      <c r="C67" s="210"/>
      <c r="D67" s="211"/>
      <c r="E67" s="209" t="s">
        <v>50</v>
      </c>
      <c r="F67" s="210"/>
      <c r="G67" s="211"/>
      <c r="H67" s="209" t="s">
        <v>52</v>
      </c>
      <c r="I67" s="210"/>
      <c r="J67" s="211"/>
      <c r="K67" s="92"/>
      <c r="L67" s="93"/>
      <c r="M67" s="94"/>
      <c r="N67" s="123" t="str">
        <f>IF(B2=6,D8,IF(B2=5,D6,IF(B2=4,D4,IF(B2=3,"",""))))</f>
        <v>Oriol Vinyes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5"/>
      <c r="AF67" s="308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167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9"/>
      <c r="BU67" s="161"/>
      <c r="BV67" s="162"/>
      <c r="BW67" s="162"/>
      <c r="BX67" s="162"/>
      <c r="BY67" s="163"/>
      <c r="BZ67" s="147"/>
      <c r="CA67" s="148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280"/>
      <c r="B68" s="220"/>
      <c r="C68" s="221"/>
      <c r="D68" s="222"/>
      <c r="E68" s="220"/>
      <c r="F68" s="221"/>
      <c r="G68" s="222"/>
      <c r="H68" s="220"/>
      <c r="I68" s="221"/>
      <c r="J68" s="222"/>
      <c r="K68" s="131"/>
      <c r="L68" s="132"/>
      <c r="M68" s="139"/>
      <c r="N68" s="176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8"/>
      <c r="AF68" s="308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170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2"/>
      <c r="BU68" s="161"/>
      <c r="BV68" s="162"/>
      <c r="BW68" s="162"/>
      <c r="BX68" s="162"/>
      <c r="BY68" s="163"/>
      <c r="BZ68" s="147"/>
      <c r="CA68" s="148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20" t="s">
        <v>27</v>
      </c>
      <c r="C69" s="121"/>
      <c r="D69" s="122"/>
      <c r="E69" s="120" t="s">
        <v>32</v>
      </c>
      <c r="F69" s="121"/>
      <c r="G69" s="122"/>
      <c r="H69" s="182"/>
      <c r="I69" s="183"/>
      <c r="J69" s="184"/>
      <c r="K69" s="89"/>
      <c r="L69" s="90"/>
      <c r="M69" s="91"/>
      <c r="N69" s="98">
        <f>IF(B2=6,D4,IF(B2=5,D3,IF(B2=4,"",IF(B2=3,"",""))))</f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307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 t="s">
        <v>2</v>
      </c>
      <c r="AV69" s="173"/>
      <c r="AW69" s="173"/>
      <c r="AX69" s="173"/>
      <c r="AY69" s="173"/>
      <c r="AZ69" s="173" t="s">
        <v>2</v>
      </c>
      <c r="BA69" s="173"/>
      <c r="BB69" s="173"/>
      <c r="BC69" s="173"/>
      <c r="BD69" s="173"/>
      <c r="BE69" s="164" t="str">
        <f>IF(BZ69=""," ",IF(LEFT(BZ69,1)="3",N69,N71))</f>
        <v> </v>
      </c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6"/>
      <c r="BU69" s="158">
        <f>IF(BZ69="","",VLOOKUP(BZ69,result,2,FALSE))</f>
      </c>
      <c r="BV69" s="159"/>
      <c r="BW69" s="159"/>
      <c r="BX69" s="159"/>
      <c r="BY69" s="160"/>
      <c r="BZ69" s="147"/>
      <c r="CA69" s="148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20"/>
      <c r="C70" s="121"/>
      <c r="D70" s="122"/>
      <c r="E70" s="120"/>
      <c r="F70" s="121"/>
      <c r="G70" s="122"/>
      <c r="H70" s="92"/>
      <c r="I70" s="93"/>
      <c r="J70" s="130"/>
      <c r="K70" s="92"/>
      <c r="L70" s="93"/>
      <c r="M70" s="94"/>
      <c r="N70" s="98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100"/>
      <c r="AF70" s="308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167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1"/>
      <c r="BV70" s="162"/>
      <c r="BW70" s="162"/>
      <c r="BX70" s="162"/>
      <c r="BY70" s="163"/>
      <c r="BZ70" s="147"/>
      <c r="CA70" s="148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279" t="s">
        <v>55</v>
      </c>
      <c r="B71" s="209" t="s">
        <v>49</v>
      </c>
      <c r="C71" s="210"/>
      <c r="D71" s="211"/>
      <c r="E71" s="209" t="s">
        <v>47</v>
      </c>
      <c r="F71" s="210"/>
      <c r="G71" s="211"/>
      <c r="H71" s="92"/>
      <c r="I71" s="93"/>
      <c r="J71" s="130"/>
      <c r="K71" s="92"/>
      <c r="L71" s="93"/>
      <c r="M71" s="94"/>
      <c r="N71" s="123">
        <f>IF(B2=6,D6,IF(B2=5,D7,IF(B2=4,"",IF(B2=3,"",""))))</f>
      </c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5"/>
      <c r="AF71" s="308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167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61"/>
      <c r="BV71" s="162"/>
      <c r="BW71" s="162"/>
      <c r="BX71" s="162"/>
      <c r="BY71" s="163"/>
      <c r="BZ71" s="147"/>
      <c r="CA71" s="148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280"/>
      <c r="B72" s="212"/>
      <c r="C72" s="213"/>
      <c r="D72" s="214"/>
      <c r="E72" s="212"/>
      <c r="F72" s="213"/>
      <c r="G72" s="214"/>
      <c r="H72" s="131"/>
      <c r="I72" s="132"/>
      <c r="J72" s="133"/>
      <c r="K72" s="131"/>
      <c r="L72" s="132"/>
      <c r="M72" s="139"/>
      <c r="N72" s="126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31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70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2"/>
      <c r="BU72" s="161"/>
      <c r="BV72" s="162"/>
      <c r="BW72" s="162"/>
      <c r="BX72" s="162"/>
      <c r="BY72" s="163"/>
      <c r="BZ72" s="147"/>
      <c r="CA72" s="148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20" t="s">
        <v>33</v>
      </c>
      <c r="C73" s="121"/>
      <c r="D73" s="122"/>
      <c r="E73" s="120" t="s">
        <v>27</v>
      </c>
      <c r="F73" s="121"/>
      <c r="G73" s="122"/>
      <c r="H73" s="89"/>
      <c r="I73" s="90"/>
      <c r="J73" s="129"/>
      <c r="K73" s="89"/>
      <c r="L73" s="90"/>
      <c r="M73" s="91"/>
      <c r="N73" s="98">
        <f>IF(B2=6,D7,IF(B2=5,D4,IF(B2=4,"",IF(B2=3,"",""))))</f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100"/>
      <c r="AF73" s="30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 t="s">
        <v>2</v>
      </c>
      <c r="AV73" s="149"/>
      <c r="AW73" s="149"/>
      <c r="AX73" s="149"/>
      <c r="AY73" s="149"/>
      <c r="AZ73" s="149" t="s">
        <v>2</v>
      </c>
      <c r="BA73" s="149"/>
      <c r="BB73" s="149"/>
      <c r="BC73" s="149"/>
      <c r="BD73" s="149"/>
      <c r="BE73" s="179" t="str">
        <f>IF(BZ73=""," ",IF(LEFT(BZ73,1)="3",N73,N75))</f>
        <v> </v>
      </c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267">
        <f>IF(BZ73="","",VLOOKUP(BZ73,result,2,FALSE))</f>
      </c>
      <c r="BV73" s="268"/>
      <c r="BW73" s="268"/>
      <c r="BX73" s="268"/>
      <c r="BY73" s="269"/>
      <c r="BZ73" s="147"/>
      <c r="CA73" s="148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20"/>
      <c r="C74" s="121"/>
      <c r="D74" s="122"/>
      <c r="E74" s="120"/>
      <c r="F74" s="121"/>
      <c r="G74" s="122"/>
      <c r="H74" s="92"/>
      <c r="I74" s="93"/>
      <c r="J74" s="130"/>
      <c r="K74" s="92"/>
      <c r="L74" s="93"/>
      <c r="M74" s="94"/>
      <c r="N74" s="98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100"/>
      <c r="AF74" s="308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167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61"/>
      <c r="BV74" s="162"/>
      <c r="BW74" s="162"/>
      <c r="BX74" s="162"/>
      <c r="BY74" s="163"/>
      <c r="BZ74" s="147"/>
      <c r="CA74" s="148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279" t="s">
        <v>55</v>
      </c>
      <c r="B75" s="209" t="s">
        <v>47</v>
      </c>
      <c r="C75" s="210"/>
      <c r="D75" s="211"/>
      <c r="E75" s="209" t="s">
        <v>52</v>
      </c>
      <c r="F75" s="210"/>
      <c r="G75" s="211"/>
      <c r="H75" s="92"/>
      <c r="I75" s="93"/>
      <c r="J75" s="130"/>
      <c r="K75" s="92"/>
      <c r="L75" s="93"/>
      <c r="M75" s="94"/>
      <c r="N75" s="123">
        <f>IF(B2=6,D8,IF(B2=5,D6,IF(B2=4,"",IF(B2=3,"",""))))</f>
      </c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5"/>
      <c r="AF75" s="308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167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61"/>
      <c r="BV75" s="162"/>
      <c r="BW75" s="162"/>
      <c r="BX75" s="162"/>
      <c r="BY75" s="163"/>
      <c r="BZ75" s="147"/>
      <c r="CA75" s="148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280"/>
      <c r="B76" s="212"/>
      <c r="C76" s="213"/>
      <c r="D76" s="214"/>
      <c r="E76" s="212"/>
      <c r="F76" s="213"/>
      <c r="G76" s="214"/>
      <c r="H76" s="131"/>
      <c r="I76" s="132"/>
      <c r="J76" s="133"/>
      <c r="K76" s="131"/>
      <c r="L76" s="132"/>
      <c r="M76" s="139"/>
      <c r="N76" s="126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8"/>
      <c r="AF76" s="31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70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2"/>
      <c r="BU76" s="270"/>
      <c r="BV76" s="271"/>
      <c r="BW76" s="271"/>
      <c r="BX76" s="271"/>
      <c r="BY76" s="272"/>
      <c r="BZ76" s="147"/>
      <c r="CA76" s="148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20" t="s">
        <v>24</v>
      </c>
      <c r="C77" s="121"/>
      <c r="D77" s="122"/>
      <c r="E77" s="120" t="s">
        <v>21</v>
      </c>
      <c r="F77" s="121"/>
      <c r="G77" s="122"/>
      <c r="H77" s="89"/>
      <c r="I77" s="90"/>
      <c r="J77" s="129"/>
      <c r="K77" s="89"/>
      <c r="L77" s="90"/>
      <c r="M77" s="91"/>
      <c r="N77" s="98">
        <f>IF(B2=6,D3,IF(B2=5,D5,IF(B2=4,"",IF(B2=3,"",""))))</f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30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 t="s">
        <v>2</v>
      </c>
      <c r="AV77" s="149"/>
      <c r="AW77" s="149"/>
      <c r="AX77" s="149"/>
      <c r="AY77" s="149"/>
      <c r="AZ77" s="149" t="s">
        <v>2</v>
      </c>
      <c r="BA77" s="149"/>
      <c r="BB77" s="149"/>
      <c r="BC77" s="149"/>
      <c r="BD77" s="149"/>
      <c r="BE77" s="179" t="str">
        <f>IF(BZ77=""," ",IF(LEFT(BZ77,1)="3",N77,N79))</f>
        <v> </v>
      </c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1"/>
      <c r="BU77" s="267">
        <f>IF(BZ77="","",VLOOKUP(BZ77,result,2,FALSE))</f>
      </c>
      <c r="BV77" s="268"/>
      <c r="BW77" s="268"/>
      <c r="BX77" s="268"/>
      <c r="BY77" s="269"/>
      <c r="BZ77" s="147"/>
      <c r="CA77" s="148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20"/>
      <c r="C78" s="121"/>
      <c r="D78" s="122"/>
      <c r="E78" s="120"/>
      <c r="F78" s="121"/>
      <c r="G78" s="122"/>
      <c r="H78" s="92"/>
      <c r="I78" s="93"/>
      <c r="J78" s="130"/>
      <c r="K78" s="92"/>
      <c r="L78" s="93"/>
      <c r="M78" s="94"/>
      <c r="N78" s="98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308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167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9"/>
      <c r="BU78" s="161"/>
      <c r="BV78" s="162"/>
      <c r="BW78" s="162"/>
      <c r="BX78" s="162"/>
      <c r="BY78" s="163"/>
      <c r="BZ78" s="147"/>
      <c r="CA78" s="148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279" t="s">
        <v>55</v>
      </c>
      <c r="B79" s="209" t="s">
        <v>50</v>
      </c>
      <c r="C79" s="210"/>
      <c r="D79" s="211"/>
      <c r="E79" s="209" t="s">
        <v>49</v>
      </c>
      <c r="F79" s="210"/>
      <c r="G79" s="211"/>
      <c r="H79" s="92"/>
      <c r="I79" s="93"/>
      <c r="J79" s="130"/>
      <c r="K79" s="92"/>
      <c r="L79" s="93"/>
      <c r="M79" s="94"/>
      <c r="N79" s="123">
        <f>IF(B2=6,D5,IF(B2=5,D7,IF(B2=4,"",IF(B2=3,"",""))))</f>
      </c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5"/>
      <c r="AF79" s="308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167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9"/>
      <c r="BU79" s="161"/>
      <c r="BV79" s="162"/>
      <c r="BW79" s="162"/>
      <c r="BX79" s="162"/>
      <c r="BY79" s="163"/>
      <c r="BZ79" s="147"/>
      <c r="CA79" s="148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280"/>
      <c r="B80" s="212"/>
      <c r="C80" s="213"/>
      <c r="D80" s="214"/>
      <c r="E80" s="212"/>
      <c r="F80" s="213"/>
      <c r="G80" s="214"/>
      <c r="H80" s="131"/>
      <c r="I80" s="132"/>
      <c r="J80" s="133"/>
      <c r="K80" s="131"/>
      <c r="L80" s="132"/>
      <c r="M80" s="139"/>
      <c r="N80" s="12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8"/>
      <c r="AF80" s="31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70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2"/>
      <c r="BU80" s="270"/>
      <c r="BV80" s="271"/>
      <c r="BW80" s="271"/>
      <c r="BX80" s="271"/>
      <c r="BY80" s="272"/>
      <c r="BZ80" s="147"/>
      <c r="CA80" s="148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20" t="s">
        <v>34</v>
      </c>
      <c r="C81" s="121"/>
      <c r="D81" s="122"/>
      <c r="E81" s="120" t="s">
        <v>28</v>
      </c>
      <c r="F81" s="121"/>
      <c r="G81" s="122"/>
      <c r="H81" s="89"/>
      <c r="I81" s="90"/>
      <c r="J81" s="129"/>
      <c r="K81" s="89"/>
      <c r="L81" s="90"/>
      <c r="M81" s="91"/>
      <c r="N81" s="98">
        <f>IF(B2=6,D6,IF(B2=5,D3,IF(B2=4,"",IF(B2=3,"",""))))</f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100"/>
      <c r="AF81" s="30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 t="s">
        <v>2</v>
      </c>
      <c r="AV81" s="149"/>
      <c r="AW81" s="149"/>
      <c r="AX81" s="149"/>
      <c r="AY81" s="149"/>
      <c r="AZ81" s="149" t="s">
        <v>2</v>
      </c>
      <c r="BA81" s="149"/>
      <c r="BB81" s="149"/>
      <c r="BC81" s="149"/>
      <c r="BD81" s="149"/>
      <c r="BE81" s="167" t="str">
        <f>IF(BZ81=""," ",IF(LEFT(BZ81,1)="3",N81,N83))</f>
        <v> </v>
      </c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9"/>
      <c r="BU81" s="161">
        <f>IF(BZ81="","",VLOOKUP(BZ81,result,2,FALSE))</f>
      </c>
      <c r="BV81" s="162"/>
      <c r="BW81" s="162"/>
      <c r="BX81" s="162"/>
      <c r="BY81" s="163"/>
      <c r="BZ81" s="147"/>
      <c r="CA81" s="148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20"/>
      <c r="C82" s="121"/>
      <c r="D82" s="122"/>
      <c r="E82" s="120"/>
      <c r="F82" s="121"/>
      <c r="G82" s="122"/>
      <c r="H82" s="92"/>
      <c r="I82" s="93"/>
      <c r="J82" s="130"/>
      <c r="K82" s="92"/>
      <c r="L82" s="93"/>
      <c r="M82" s="94"/>
      <c r="N82" s="98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100"/>
      <c r="AF82" s="308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167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9"/>
      <c r="BU82" s="161"/>
      <c r="BV82" s="162"/>
      <c r="BW82" s="162"/>
      <c r="BX82" s="162"/>
      <c r="BY82" s="163"/>
      <c r="BZ82" s="147"/>
      <c r="CA82" s="148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279" t="s">
        <v>55</v>
      </c>
      <c r="B83" s="209" t="s">
        <v>48</v>
      </c>
      <c r="C83" s="210"/>
      <c r="D83" s="211"/>
      <c r="E83" s="209" t="s">
        <v>48</v>
      </c>
      <c r="F83" s="210"/>
      <c r="G83" s="211"/>
      <c r="H83" s="92"/>
      <c r="I83" s="93"/>
      <c r="J83" s="130"/>
      <c r="K83" s="92"/>
      <c r="L83" s="93"/>
      <c r="M83" s="94"/>
      <c r="N83" s="123">
        <f>IF(B2=6,D8,IF(B2=5,D4,IF(B2=4,"",IF(B2=3,"",""))))</f>
      </c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5"/>
      <c r="AF83" s="308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167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9"/>
      <c r="BU83" s="161"/>
      <c r="BV83" s="162"/>
      <c r="BW83" s="162"/>
      <c r="BX83" s="162"/>
      <c r="BY83" s="163"/>
      <c r="BZ83" s="147"/>
      <c r="CA83" s="148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280"/>
      <c r="B84" s="220"/>
      <c r="C84" s="221"/>
      <c r="D84" s="222"/>
      <c r="E84" s="212"/>
      <c r="F84" s="213"/>
      <c r="G84" s="214"/>
      <c r="H84" s="131"/>
      <c r="I84" s="132"/>
      <c r="J84" s="133"/>
      <c r="K84" s="131"/>
      <c r="L84" s="132"/>
      <c r="M84" s="139"/>
      <c r="N84" s="176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8"/>
      <c r="AF84" s="308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170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2"/>
      <c r="BU84" s="161"/>
      <c r="BV84" s="162"/>
      <c r="BW84" s="162"/>
      <c r="BX84" s="162"/>
      <c r="BY84" s="163"/>
      <c r="BZ84" s="147"/>
      <c r="CA84" s="148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20" t="s">
        <v>23</v>
      </c>
      <c r="C85" s="121"/>
      <c r="D85" s="122"/>
      <c r="E85" s="182"/>
      <c r="F85" s="183"/>
      <c r="G85" s="184"/>
      <c r="H85" s="89"/>
      <c r="I85" s="90"/>
      <c r="J85" s="129"/>
      <c r="K85" s="89"/>
      <c r="L85" s="90"/>
      <c r="M85" s="91"/>
      <c r="N85" s="98">
        <f>IF(B2=6,D4,IF(B2=5,"",IF(B2=4,"",IF(B2=3,"",""))))</f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100"/>
      <c r="AF85" s="307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 t="s">
        <v>2</v>
      </c>
      <c r="AV85" s="173"/>
      <c r="AW85" s="173"/>
      <c r="AX85" s="173"/>
      <c r="AY85" s="173"/>
      <c r="AZ85" s="173" t="s">
        <v>2</v>
      </c>
      <c r="BA85" s="173"/>
      <c r="BB85" s="173"/>
      <c r="BC85" s="173"/>
      <c r="BD85" s="173"/>
      <c r="BE85" s="164" t="str">
        <f>IF(BZ85=""," ",IF(LEFT(BZ85,1)="3",N85,N87))</f>
        <v> </v>
      </c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6"/>
      <c r="BU85" s="158">
        <f>IF(BZ85="","",VLOOKUP(BZ85,result,2,FALSE))</f>
      </c>
      <c r="BV85" s="159"/>
      <c r="BW85" s="159"/>
      <c r="BX85" s="159"/>
      <c r="BY85" s="160"/>
      <c r="BZ85" s="147"/>
      <c r="CA85" s="148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20"/>
      <c r="C86" s="121"/>
      <c r="D86" s="122"/>
      <c r="E86" s="92"/>
      <c r="F86" s="93"/>
      <c r="G86" s="130"/>
      <c r="H86" s="92"/>
      <c r="I86" s="93"/>
      <c r="J86" s="130"/>
      <c r="K86" s="92"/>
      <c r="L86" s="93"/>
      <c r="M86" s="94"/>
      <c r="N86" s="98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100"/>
      <c r="AF86" s="308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67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9"/>
      <c r="BU86" s="161"/>
      <c r="BV86" s="162"/>
      <c r="BW86" s="162"/>
      <c r="BX86" s="162"/>
      <c r="BY86" s="163"/>
      <c r="BZ86" s="147"/>
      <c r="CA86" s="148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279" t="s">
        <v>55</v>
      </c>
      <c r="B87" s="209" t="s">
        <v>51</v>
      </c>
      <c r="C87" s="210"/>
      <c r="D87" s="211"/>
      <c r="E87" s="92"/>
      <c r="F87" s="93"/>
      <c r="G87" s="130"/>
      <c r="H87" s="92"/>
      <c r="I87" s="93"/>
      <c r="J87" s="130"/>
      <c r="K87" s="92"/>
      <c r="L87" s="93"/>
      <c r="M87" s="94"/>
      <c r="N87" s="123">
        <f>IF(B2=6,D5,IF(B2=5,"",IF(B2=4,"",IF(B2=3,"",""))))</f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5"/>
      <c r="AF87" s="308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67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9"/>
      <c r="BU87" s="161"/>
      <c r="BV87" s="162"/>
      <c r="BW87" s="162"/>
      <c r="BX87" s="162"/>
      <c r="BY87" s="163"/>
      <c r="BZ87" s="147"/>
      <c r="CA87" s="148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280"/>
      <c r="B88" s="212"/>
      <c r="C88" s="213"/>
      <c r="D88" s="214"/>
      <c r="E88" s="131"/>
      <c r="F88" s="132"/>
      <c r="G88" s="133"/>
      <c r="H88" s="131"/>
      <c r="I88" s="132"/>
      <c r="J88" s="133"/>
      <c r="K88" s="131"/>
      <c r="L88" s="132"/>
      <c r="M88" s="139"/>
      <c r="N88" s="12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31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70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2"/>
      <c r="BU88" s="161"/>
      <c r="BV88" s="162"/>
      <c r="BW88" s="162"/>
      <c r="BX88" s="162"/>
      <c r="BY88" s="163"/>
      <c r="BZ88" s="147"/>
      <c r="CA88" s="148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20" t="s">
        <v>32</v>
      </c>
      <c r="C89" s="121"/>
      <c r="D89" s="122"/>
      <c r="E89" s="89"/>
      <c r="F89" s="90"/>
      <c r="G89" s="129"/>
      <c r="H89" s="89"/>
      <c r="I89" s="90"/>
      <c r="J89" s="129"/>
      <c r="K89" s="89"/>
      <c r="L89" s="90"/>
      <c r="M89" s="91"/>
      <c r="N89" s="98">
        <f>IF(B2=6,D3,IF(B2=5,"",IF(B2=4,"",IF(B2=3,"",""))))</f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100"/>
      <c r="AF89" s="30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 t="s">
        <v>2</v>
      </c>
      <c r="BA89" s="149"/>
      <c r="BB89" s="149"/>
      <c r="BC89" s="149"/>
      <c r="BD89" s="149"/>
      <c r="BE89" s="179" t="str">
        <f>IF(BZ89=""," ",IF(LEFT(BZ89,1)="3",N89,N91))</f>
        <v> </v>
      </c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1"/>
      <c r="BU89" s="267">
        <f>IF(BZ89="","",VLOOKUP(BZ89,result,2,FALSE))</f>
      </c>
      <c r="BV89" s="268"/>
      <c r="BW89" s="268"/>
      <c r="BX89" s="268"/>
      <c r="BY89" s="269"/>
      <c r="BZ89" s="147"/>
      <c r="CA89" s="148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20"/>
      <c r="C90" s="121"/>
      <c r="D90" s="122"/>
      <c r="E90" s="92"/>
      <c r="F90" s="93"/>
      <c r="G90" s="130"/>
      <c r="H90" s="92"/>
      <c r="I90" s="93"/>
      <c r="J90" s="130"/>
      <c r="K90" s="92"/>
      <c r="L90" s="93"/>
      <c r="M90" s="94"/>
      <c r="N90" s="98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100"/>
      <c r="AF90" s="308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167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9"/>
      <c r="BU90" s="161"/>
      <c r="BV90" s="162"/>
      <c r="BW90" s="162"/>
      <c r="BX90" s="162"/>
      <c r="BY90" s="163"/>
      <c r="BZ90" s="147"/>
      <c r="CA90" s="148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279" t="s">
        <v>55</v>
      </c>
      <c r="B91" s="209" t="s">
        <v>50</v>
      </c>
      <c r="C91" s="210"/>
      <c r="D91" s="211"/>
      <c r="E91" s="92"/>
      <c r="F91" s="93"/>
      <c r="G91" s="130"/>
      <c r="H91" s="92"/>
      <c r="I91" s="93"/>
      <c r="J91" s="130"/>
      <c r="K91" s="92"/>
      <c r="L91" s="93"/>
      <c r="M91" s="94"/>
      <c r="N91" s="123">
        <f>IF(B2=6,D7,IF(B2=5,"",IF(B2=4,"",IF(B2=3,"",""))))</f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308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167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9"/>
      <c r="BU91" s="161"/>
      <c r="BV91" s="162"/>
      <c r="BW91" s="162"/>
      <c r="BX91" s="162"/>
      <c r="BY91" s="163"/>
      <c r="BZ91" s="147"/>
      <c r="CA91" s="148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280"/>
      <c r="B92" s="212"/>
      <c r="C92" s="213"/>
      <c r="D92" s="214"/>
      <c r="E92" s="131"/>
      <c r="F92" s="132"/>
      <c r="G92" s="133"/>
      <c r="H92" s="131"/>
      <c r="I92" s="132"/>
      <c r="J92" s="133"/>
      <c r="K92" s="131"/>
      <c r="L92" s="132"/>
      <c r="M92" s="139"/>
      <c r="N92" s="126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8"/>
      <c r="AF92" s="31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70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2"/>
      <c r="BU92" s="270"/>
      <c r="BV92" s="271"/>
      <c r="BW92" s="271"/>
      <c r="BX92" s="271"/>
      <c r="BY92" s="272"/>
      <c r="BZ92" s="147"/>
      <c r="CA92" s="148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20" t="s">
        <v>35</v>
      </c>
      <c r="C93" s="121"/>
      <c r="D93" s="122"/>
      <c r="E93" s="89"/>
      <c r="F93" s="90"/>
      <c r="G93" s="129"/>
      <c r="H93" s="89"/>
      <c r="I93" s="90"/>
      <c r="J93" s="129"/>
      <c r="K93" s="89"/>
      <c r="L93" s="90"/>
      <c r="M93" s="91"/>
      <c r="N93" s="98">
        <f>IF(B2=6,D5,IF(B2=5,"",IF(B2=4,"",IF(B2=3,"",""))))</f>
      </c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100"/>
      <c r="AF93" s="30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 t="s">
        <v>2</v>
      </c>
      <c r="AV93" s="149"/>
      <c r="AW93" s="149"/>
      <c r="AX93" s="149"/>
      <c r="AY93" s="149"/>
      <c r="AZ93" s="149" t="s">
        <v>2</v>
      </c>
      <c r="BA93" s="149"/>
      <c r="BB93" s="149"/>
      <c r="BC93" s="149"/>
      <c r="BD93" s="149"/>
      <c r="BE93" s="179" t="str">
        <f>IF(BZ93=""," ",IF(LEFT(BZ93,1)="3",N93,N95))</f>
        <v> </v>
      </c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1"/>
      <c r="BU93" s="267">
        <f>IF(BZ93="","",VLOOKUP(BZ93,result,2,FALSE))</f>
      </c>
      <c r="BV93" s="268"/>
      <c r="BW93" s="268"/>
      <c r="BX93" s="268"/>
      <c r="BY93" s="269"/>
      <c r="BZ93" s="147"/>
      <c r="CA93" s="148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20"/>
      <c r="C94" s="121"/>
      <c r="D94" s="122"/>
      <c r="E94" s="92"/>
      <c r="F94" s="93"/>
      <c r="G94" s="130"/>
      <c r="H94" s="92"/>
      <c r="I94" s="93"/>
      <c r="J94" s="130"/>
      <c r="K94" s="92"/>
      <c r="L94" s="93"/>
      <c r="M94" s="94"/>
      <c r="N94" s="98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100"/>
      <c r="AF94" s="308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167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9"/>
      <c r="BU94" s="161"/>
      <c r="BV94" s="162"/>
      <c r="BW94" s="162"/>
      <c r="BX94" s="162"/>
      <c r="BY94" s="163"/>
      <c r="BZ94" s="147"/>
      <c r="CA94" s="148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279" t="s">
        <v>55</v>
      </c>
      <c r="B95" s="209" t="s">
        <v>49</v>
      </c>
      <c r="C95" s="210"/>
      <c r="D95" s="211"/>
      <c r="E95" s="92"/>
      <c r="F95" s="93"/>
      <c r="G95" s="130"/>
      <c r="H95" s="92"/>
      <c r="I95" s="93"/>
      <c r="J95" s="130"/>
      <c r="K95" s="92"/>
      <c r="L95" s="93"/>
      <c r="M95" s="94"/>
      <c r="N95" s="123">
        <f>IF(B2=6,D8,IF(B2=5,"",IF(B2=4,"",IF(B2=3,"",""))))</f>
      </c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308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167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9"/>
      <c r="BU95" s="161"/>
      <c r="BV95" s="162"/>
      <c r="BW95" s="162"/>
      <c r="BX95" s="162"/>
      <c r="BY95" s="163"/>
      <c r="BZ95" s="147"/>
      <c r="CA95" s="148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280"/>
      <c r="B96" s="212"/>
      <c r="C96" s="213"/>
      <c r="D96" s="214"/>
      <c r="E96" s="131"/>
      <c r="F96" s="132"/>
      <c r="G96" s="133"/>
      <c r="H96" s="131"/>
      <c r="I96" s="132"/>
      <c r="J96" s="133"/>
      <c r="K96" s="131"/>
      <c r="L96" s="132"/>
      <c r="M96" s="139"/>
      <c r="N96" s="126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8"/>
      <c r="AF96" s="31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70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2"/>
      <c r="BU96" s="270"/>
      <c r="BV96" s="271"/>
      <c r="BW96" s="271"/>
      <c r="BX96" s="271"/>
      <c r="BY96" s="272"/>
      <c r="BZ96" s="147"/>
      <c r="CA96" s="148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20" t="s">
        <v>26</v>
      </c>
      <c r="C97" s="121"/>
      <c r="D97" s="122"/>
      <c r="E97" s="89"/>
      <c r="F97" s="90"/>
      <c r="G97" s="129"/>
      <c r="H97" s="89"/>
      <c r="I97" s="90"/>
      <c r="J97" s="129"/>
      <c r="K97" s="89"/>
      <c r="L97" s="90"/>
      <c r="M97" s="91"/>
      <c r="N97" s="98">
        <f>IF(B2=6,D6,IF(B2=5,"",IF(B2=4,"",IF(B2=3,"",""))))</f>
      </c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100"/>
      <c r="AF97" s="30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 t="s">
        <v>2</v>
      </c>
      <c r="AV97" s="149"/>
      <c r="AW97" s="149"/>
      <c r="AX97" s="149"/>
      <c r="AY97" s="149"/>
      <c r="AZ97" s="149" t="s">
        <v>2</v>
      </c>
      <c r="BA97" s="149"/>
      <c r="BB97" s="149"/>
      <c r="BC97" s="149"/>
      <c r="BD97" s="149"/>
      <c r="BE97" s="179" t="str">
        <f>IF(BZ97=""," ",IF(LEFT(BZ97,1)="3",N97,N99))</f>
        <v> </v>
      </c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1"/>
      <c r="BU97" s="267">
        <f>IF(BZ97="","",VLOOKUP(BZ97,result,2,FALSE))</f>
      </c>
      <c r="BV97" s="268"/>
      <c r="BW97" s="268"/>
      <c r="BX97" s="268"/>
      <c r="BY97" s="269"/>
      <c r="BZ97" s="147"/>
      <c r="CA97" s="148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20"/>
      <c r="C98" s="121"/>
      <c r="D98" s="122"/>
      <c r="E98" s="92"/>
      <c r="F98" s="93"/>
      <c r="G98" s="130"/>
      <c r="H98" s="92"/>
      <c r="I98" s="93"/>
      <c r="J98" s="130"/>
      <c r="K98" s="92"/>
      <c r="L98" s="93"/>
      <c r="M98" s="94"/>
      <c r="N98" s="98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100"/>
      <c r="AF98" s="308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167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9"/>
      <c r="BU98" s="161"/>
      <c r="BV98" s="162"/>
      <c r="BW98" s="162"/>
      <c r="BX98" s="162"/>
      <c r="BY98" s="163"/>
      <c r="BZ98" s="147"/>
      <c r="CA98" s="148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279" t="s">
        <v>55</v>
      </c>
      <c r="B99" s="209" t="s">
        <v>52</v>
      </c>
      <c r="C99" s="210"/>
      <c r="D99" s="211"/>
      <c r="E99" s="92"/>
      <c r="F99" s="93"/>
      <c r="G99" s="130"/>
      <c r="H99" s="92"/>
      <c r="I99" s="93"/>
      <c r="J99" s="130"/>
      <c r="K99" s="92"/>
      <c r="L99" s="93"/>
      <c r="M99" s="94"/>
      <c r="N99" s="123">
        <f>IF(B2=6,D7,IF(B2=5,"",IF(B2=4,"",IF(B2=3,"",""))))</f>
      </c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5"/>
      <c r="AF99" s="308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167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9"/>
      <c r="BU99" s="161"/>
      <c r="BV99" s="162"/>
      <c r="BW99" s="162"/>
      <c r="BX99" s="162"/>
      <c r="BY99" s="163"/>
      <c r="BZ99" s="147"/>
      <c r="CA99" s="148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280"/>
      <c r="B100" s="212"/>
      <c r="C100" s="213"/>
      <c r="D100" s="214"/>
      <c r="E100" s="131"/>
      <c r="F100" s="132"/>
      <c r="G100" s="133"/>
      <c r="H100" s="131"/>
      <c r="I100" s="132"/>
      <c r="J100" s="133"/>
      <c r="K100" s="131"/>
      <c r="L100" s="132"/>
      <c r="M100" s="139"/>
      <c r="N100" s="126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  <c r="AF100" s="308"/>
      <c r="AG100" s="87"/>
      <c r="AH100" s="87"/>
      <c r="AI100" s="87"/>
      <c r="AJ100" s="87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70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2"/>
      <c r="BU100" s="270"/>
      <c r="BV100" s="271"/>
      <c r="BW100" s="271"/>
      <c r="BX100" s="271"/>
      <c r="BY100" s="272"/>
      <c r="BZ100" s="147"/>
      <c r="CA100" s="148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20" t="s">
        <v>28</v>
      </c>
      <c r="C101" s="121"/>
      <c r="D101" s="122"/>
      <c r="E101" s="89"/>
      <c r="F101" s="90"/>
      <c r="G101" s="129"/>
      <c r="H101" s="89"/>
      <c r="I101" s="90"/>
      <c r="J101" s="129"/>
      <c r="K101" s="89"/>
      <c r="L101" s="90"/>
      <c r="M101" s="91"/>
      <c r="N101" s="98">
        <f>IF(B2=6,D3,IF(B2=5,"",IF(B2=4,"",IF(B2=3,"",""))))</f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100"/>
      <c r="AF101" s="309"/>
      <c r="AG101" s="149"/>
      <c r="AH101" s="149"/>
      <c r="AI101" s="149"/>
      <c r="AJ101" s="149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 t="s">
        <v>2</v>
      </c>
      <c r="AV101" s="87"/>
      <c r="AW101" s="87"/>
      <c r="AX101" s="87"/>
      <c r="AY101" s="87"/>
      <c r="AZ101" s="87" t="s">
        <v>2</v>
      </c>
      <c r="BA101" s="87"/>
      <c r="BB101" s="87"/>
      <c r="BC101" s="87"/>
      <c r="BD101" s="87"/>
      <c r="BE101" s="167" t="str">
        <f>IF(BZ101=""," ",IF(LEFT(BZ101,1)="3",N101,N103))</f>
        <v> </v>
      </c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9"/>
      <c r="BU101" s="161">
        <f>IF(BZ101="","",VLOOKUP(BZ101,result,2,FALSE))</f>
      </c>
      <c r="BV101" s="162"/>
      <c r="BW101" s="162"/>
      <c r="BX101" s="162"/>
      <c r="BY101" s="163"/>
      <c r="BZ101" s="147"/>
      <c r="CA101" s="148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20"/>
      <c r="C102" s="121"/>
      <c r="D102" s="122"/>
      <c r="E102" s="92"/>
      <c r="F102" s="93"/>
      <c r="G102" s="130"/>
      <c r="H102" s="92"/>
      <c r="I102" s="93"/>
      <c r="J102" s="130"/>
      <c r="K102" s="92"/>
      <c r="L102" s="93"/>
      <c r="M102" s="94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100"/>
      <c r="AF102" s="308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167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9"/>
      <c r="BU102" s="161"/>
      <c r="BV102" s="162"/>
      <c r="BW102" s="162"/>
      <c r="BX102" s="162"/>
      <c r="BY102" s="163"/>
      <c r="BZ102" s="147"/>
      <c r="CA102" s="148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279" t="s">
        <v>55</v>
      </c>
      <c r="B103" s="209" t="s">
        <v>47</v>
      </c>
      <c r="C103" s="210"/>
      <c r="D103" s="211"/>
      <c r="E103" s="92"/>
      <c r="F103" s="93"/>
      <c r="G103" s="130"/>
      <c r="H103" s="92"/>
      <c r="I103" s="93"/>
      <c r="J103" s="130"/>
      <c r="K103" s="92"/>
      <c r="L103" s="93"/>
      <c r="M103" s="94"/>
      <c r="N103" s="123">
        <f>IF(B2=6,D4,IF(B2=5,"",IF(B2=4,"",IF(B2=3,"",""))))</f>
      </c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3"/>
      <c r="AF103" s="308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167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9"/>
      <c r="BU103" s="161"/>
      <c r="BV103" s="162"/>
      <c r="BW103" s="162"/>
      <c r="BX103" s="162"/>
      <c r="BY103" s="163"/>
      <c r="BZ103" s="147"/>
      <c r="CA103" s="148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280"/>
      <c r="B104" s="220"/>
      <c r="C104" s="221"/>
      <c r="D104" s="222"/>
      <c r="E104" s="95"/>
      <c r="F104" s="96"/>
      <c r="G104" s="146"/>
      <c r="H104" s="95"/>
      <c r="I104" s="96"/>
      <c r="J104" s="146"/>
      <c r="K104" s="95"/>
      <c r="L104" s="96"/>
      <c r="M104" s="97"/>
      <c r="N104" s="154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6"/>
      <c r="AF104" s="311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276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8"/>
      <c r="BU104" s="273"/>
      <c r="BV104" s="274"/>
      <c r="BW104" s="274"/>
      <c r="BX104" s="274"/>
      <c r="BY104" s="275"/>
      <c r="BZ104" s="147"/>
      <c r="CA104" s="148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13">
        <f aca="true" t="shared" si="0" ref="CD105:CI105">CD45+CD49+CD53+CD57+CD61+CD65+CD69+CD73+CD77+CD81+CD85+CD89+CD93+CD97+CD101</f>
        <v>0</v>
      </c>
      <c r="CE105" s="113">
        <f t="shared" si="0"/>
        <v>0</v>
      </c>
      <c r="CF105" s="113">
        <f t="shared" si="0"/>
        <v>0</v>
      </c>
      <c r="CG105" s="113">
        <f t="shared" si="0"/>
        <v>0</v>
      </c>
      <c r="CH105" s="113">
        <f t="shared" si="0"/>
        <v>0</v>
      </c>
      <c r="CI105" s="113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13"/>
      <c r="CE106" s="113"/>
      <c r="CF106" s="113"/>
      <c r="CG106" s="113"/>
      <c r="CH106" s="113"/>
      <c r="CI106" s="113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75" t="s">
        <v>36</v>
      </c>
      <c r="AI107" s="76"/>
      <c r="AJ107" s="77"/>
      <c r="AK107" s="75" t="s">
        <v>37</v>
      </c>
      <c r="AL107" s="76"/>
      <c r="AM107" s="77"/>
      <c r="AN107" s="75" t="s">
        <v>38</v>
      </c>
      <c r="AO107" s="76"/>
      <c r="AP107" s="77"/>
      <c r="AQ107" s="78" t="s">
        <v>82</v>
      </c>
      <c r="AR107" s="79"/>
      <c r="AS107" s="80"/>
      <c r="AT107" s="75" t="s">
        <v>39</v>
      </c>
      <c r="AU107" s="76"/>
      <c r="AV107" s="77"/>
      <c r="AW107" s="81" t="s">
        <v>40</v>
      </c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3"/>
      <c r="BZ107" s="30"/>
      <c r="CA107" s="30"/>
      <c r="CB107" s="30"/>
      <c r="CC107" s="3"/>
      <c r="CD107" s="113">
        <f aca="true" t="shared" si="1" ref="CD107:CI107">CD46+CD50+CD54+CD58+CD62+CD66+CD70+CD74+CD78+CD82+CD86+CD90+CD94+CD98+CD102</f>
        <v>0</v>
      </c>
      <c r="CE107" s="113">
        <f t="shared" si="1"/>
        <v>0</v>
      </c>
      <c r="CF107" s="113">
        <f t="shared" si="1"/>
        <v>0</v>
      </c>
      <c r="CG107" s="113">
        <f t="shared" si="1"/>
        <v>0</v>
      </c>
      <c r="CH107" s="113">
        <f t="shared" si="1"/>
        <v>0</v>
      </c>
      <c r="CI107" s="113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04">
        <f aca="true" t="shared" si="2" ref="G108:G113">IF(AH108&lt;&gt;"",RANK(AT108,$AT$108:$AT$113),"")</f>
      </c>
      <c r="H108" s="105"/>
      <c r="I108" s="105"/>
      <c r="J108" s="106"/>
      <c r="K108" s="35" t="str">
        <f>IF(D29&lt;&gt;"",D29&amp;"   ("&amp;V29&amp;")","")</f>
        <v>Joel Rubio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01">
        <f aca="true" t="shared" si="3" ref="AH108:AH113">IF(SUM(AK108:AP109)=0,"",SUM(AK108:AN108))</f>
      </c>
      <c r="AI108" s="102"/>
      <c r="AJ108" s="103"/>
      <c r="AK108" s="101">
        <f>IF(CD105+CD107=0,"",CD105)</f>
      </c>
      <c r="AL108" s="102"/>
      <c r="AM108" s="103"/>
      <c r="AN108" s="101">
        <f>IF(CD105+CD107=0,"",CD107)</f>
      </c>
      <c r="AO108" s="102"/>
      <c r="AP108" s="103"/>
      <c r="AQ108" s="114"/>
      <c r="AR108" s="115"/>
      <c r="AS108" s="116"/>
      <c r="AT108" s="101">
        <f aca="true" t="shared" si="4" ref="AT108:AT113">IF(AH108&lt;&gt;"",AK108*2+AN108-AQ108,"")</f>
      </c>
      <c r="AU108" s="102"/>
      <c r="AV108" s="103"/>
      <c r="AW108" s="107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9"/>
      <c r="BZ108" s="30"/>
      <c r="CA108" s="30"/>
      <c r="CB108" s="30"/>
      <c r="CC108" s="3"/>
      <c r="CD108" s="113"/>
      <c r="CE108" s="113"/>
      <c r="CF108" s="113"/>
      <c r="CG108" s="113"/>
      <c r="CH108" s="113"/>
      <c r="CI108" s="113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04">
        <f t="shared" si="2"/>
      </c>
      <c r="H109" s="105"/>
      <c r="I109" s="105"/>
      <c r="J109" s="106"/>
      <c r="K109" s="35" t="str">
        <f>IF(D32&lt;&gt;"",D32&amp;"   ("&amp;V32&amp;")","")</f>
        <v>Oriol Vinyes   (CTT Lleida)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01">
        <f t="shared" si="3"/>
      </c>
      <c r="AI109" s="102"/>
      <c r="AJ109" s="103"/>
      <c r="AK109" s="101">
        <f>IF(CE105+CE107=0,"",CE105)</f>
      </c>
      <c r="AL109" s="102"/>
      <c r="AM109" s="103"/>
      <c r="AN109" s="101">
        <f>IF(CE105+CE107=0,"",CE107)</f>
      </c>
      <c r="AO109" s="102"/>
      <c r="AP109" s="103"/>
      <c r="AQ109" s="114"/>
      <c r="AR109" s="115"/>
      <c r="AS109" s="116"/>
      <c r="AT109" s="101">
        <f t="shared" si="4"/>
      </c>
      <c r="AU109" s="102"/>
      <c r="AV109" s="103"/>
      <c r="AW109" s="107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9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04">
        <f t="shared" si="2"/>
      </c>
      <c r="H110" s="105"/>
      <c r="I110" s="105"/>
      <c r="J110" s="106"/>
      <c r="K110" s="35" t="str">
        <f>IF(D35&lt;&gt;"",D35&amp;"   ("&amp;V35&amp;")","")</f>
        <v>Edna Solans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01">
        <f t="shared" si="3"/>
      </c>
      <c r="AI110" s="102"/>
      <c r="AJ110" s="103"/>
      <c r="AK110" s="101">
        <f>IF(CF105+CF107=0,"",CF105)</f>
      </c>
      <c r="AL110" s="102"/>
      <c r="AM110" s="103"/>
      <c r="AN110" s="101">
        <f>IF(CF105+CF107=0,"",CF107)</f>
      </c>
      <c r="AO110" s="102"/>
      <c r="AP110" s="103"/>
      <c r="AQ110" s="114"/>
      <c r="AR110" s="115"/>
      <c r="AS110" s="116"/>
      <c r="AT110" s="101">
        <f t="shared" si="4"/>
      </c>
      <c r="AU110" s="102"/>
      <c r="AV110" s="103"/>
      <c r="AW110" s="107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9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04">
        <f t="shared" si="2"/>
      </c>
      <c r="H111" s="105"/>
      <c r="I111" s="105"/>
      <c r="J111" s="106"/>
      <c r="K111" s="35" t="str">
        <f>IF(AP29&lt;&gt;"",AP29&amp;"   ("&amp;BH29&amp;")","")</f>
        <v>Narcís Fondevila   (CTT Tremp)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01">
        <f t="shared" si="3"/>
      </c>
      <c r="AI111" s="102"/>
      <c r="AJ111" s="103"/>
      <c r="AK111" s="101">
        <f>IF(CG105+CG107=0,"",CG105)</f>
      </c>
      <c r="AL111" s="102"/>
      <c r="AM111" s="103"/>
      <c r="AN111" s="101">
        <f>IF(CG105+CG107=0,"",CG107)</f>
      </c>
      <c r="AO111" s="102"/>
      <c r="AP111" s="103"/>
      <c r="AQ111" s="114"/>
      <c r="AR111" s="115"/>
      <c r="AS111" s="116"/>
      <c r="AT111" s="101">
        <f t="shared" si="4"/>
      </c>
      <c r="AU111" s="102"/>
      <c r="AV111" s="103"/>
      <c r="AW111" s="107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9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04">
        <f t="shared" si="2"/>
      </c>
      <c r="H112" s="105"/>
      <c r="I112" s="105"/>
      <c r="J112" s="106"/>
      <c r="K112" s="35">
        <f>IF(AP32&lt;&gt;"",AP32&amp;"   ("&amp;BH32&amp;")","")</f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01">
        <f t="shared" si="3"/>
      </c>
      <c r="AI112" s="102"/>
      <c r="AJ112" s="103"/>
      <c r="AK112" s="101">
        <f>IF(CH105+CH107=0,"",CH105)</f>
      </c>
      <c r="AL112" s="102"/>
      <c r="AM112" s="103"/>
      <c r="AN112" s="101">
        <f>IF(CH105+CH107=0,"",CH107)</f>
      </c>
      <c r="AO112" s="102"/>
      <c r="AP112" s="103"/>
      <c r="AQ112" s="114"/>
      <c r="AR112" s="115"/>
      <c r="AS112" s="116"/>
      <c r="AT112" s="101">
        <f t="shared" si="4"/>
      </c>
      <c r="AU112" s="102"/>
      <c r="AV112" s="103"/>
      <c r="AW112" s="107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9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04">
        <f t="shared" si="2"/>
      </c>
      <c r="H113" s="105"/>
      <c r="I113" s="105"/>
      <c r="J113" s="106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01">
        <f t="shared" si="3"/>
      </c>
      <c r="AI113" s="102"/>
      <c r="AJ113" s="103"/>
      <c r="AK113" s="101">
        <f>IF(CI105+CI107=0,"",CI105)</f>
      </c>
      <c r="AL113" s="102"/>
      <c r="AM113" s="103"/>
      <c r="AN113" s="101">
        <f>IF(CI105+CI107=0,"",CI107)</f>
      </c>
      <c r="AO113" s="102"/>
      <c r="AP113" s="103"/>
      <c r="AQ113" s="114"/>
      <c r="AR113" s="115"/>
      <c r="AS113" s="116"/>
      <c r="AT113" s="101">
        <f t="shared" si="4"/>
      </c>
      <c r="AU113" s="102"/>
      <c r="AV113" s="103"/>
      <c r="AW113" s="110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2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3">
    <mergeCell ref="AW113:BY113"/>
    <mergeCell ref="G112:J112"/>
    <mergeCell ref="AH112:AJ112"/>
    <mergeCell ref="G113:J113"/>
    <mergeCell ref="AH113:AJ113"/>
    <mergeCell ref="AK113:AM113"/>
    <mergeCell ref="AN113:AP113"/>
    <mergeCell ref="AQ113:AS113"/>
    <mergeCell ref="AT113:AV113"/>
    <mergeCell ref="G111:J111"/>
    <mergeCell ref="AH111:AJ111"/>
    <mergeCell ref="AK111:AM111"/>
    <mergeCell ref="AN111:AP111"/>
    <mergeCell ref="AQ111:AS111"/>
    <mergeCell ref="AW112:BY112"/>
    <mergeCell ref="AT110:AV110"/>
    <mergeCell ref="AK112:AM112"/>
    <mergeCell ref="AN112:AP112"/>
    <mergeCell ref="AQ112:AS112"/>
    <mergeCell ref="AT112:AV112"/>
    <mergeCell ref="AW110:BY110"/>
    <mergeCell ref="AW109:BY109"/>
    <mergeCell ref="G108:J108"/>
    <mergeCell ref="AH108:AJ108"/>
    <mergeCell ref="AT111:AV111"/>
    <mergeCell ref="AW111:BY111"/>
    <mergeCell ref="G110:J110"/>
    <mergeCell ref="AH110:AJ110"/>
    <mergeCell ref="AK110:AM110"/>
    <mergeCell ref="AN110:AP110"/>
    <mergeCell ref="AQ110:AS110"/>
    <mergeCell ref="G109:J109"/>
    <mergeCell ref="AH109:AJ109"/>
    <mergeCell ref="AK109:AM109"/>
    <mergeCell ref="AN109:AP109"/>
    <mergeCell ref="AQ109:AS109"/>
    <mergeCell ref="AT109:AV109"/>
    <mergeCell ref="AK108:AM108"/>
    <mergeCell ref="AN108:AP108"/>
    <mergeCell ref="AQ108:AS108"/>
    <mergeCell ref="AT108:AV108"/>
    <mergeCell ref="CD107:CD108"/>
    <mergeCell ref="CE107:CE108"/>
    <mergeCell ref="AW108:BY108"/>
    <mergeCell ref="CF107:CF108"/>
    <mergeCell ref="CG107:CG108"/>
    <mergeCell ref="CH107:CH108"/>
    <mergeCell ref="CI107:CI108"/>
    <mergeCell ref="CF105:CF106"/>
    <mergeCell ref="CG105:CG106"/>
    <mergeCell ref="CH105:CH106"/>
    <mergeCell ref="CI105:CI106"/>
    <mergeCell ref="AH107:AJ107"/>
    <mergeCell ref="AK107:AM107"/>
    <mergeCell ref="AN107:AP107"/>
    <mergeCell ref="AQ107:AS107"/>
    <mergeCell ref="AT107:AV107"/>
    <mergeCell ref="AW107:BY107"/>
    <mergeCell ref="BZ101:CA104"/>
    <mergeCell ref="A103:A104"/>
    <mergeCell ref="B103:D104"/>
    <mergeCell ref="N103:AE104"/>
    <mergeCell ref="CD105:CD106"/>
    <mergeCell ref="CE105:CE106"/>
    <mergeCell ref="AK101:AO104"/>
    <mergeCell ref="AP101:AT104"/>
    <mergeCell ref="AU101:AY104"/>
    <mergeCell ref="AZ101:BD104"/>
    <mergeCell ref="BE101:BT104"/>
    <mergeCell ref="BU101:BY104"/>
    <mergeCell ref="BZ97:CA100"/>
    <mergeCell ref="A99:A100"/>
    <mergeCell ref="B99:D100"/>
    <mergeCell ref="N99:AE100"/>
    <mergeCell ref="B101:D102"/>
    <mergeCell ref="E101:G104"/>
    <mergeCell ref="H101:J104"/>
    <mergeCell ref="K101:M104"/>
    <mergeCell ref="N101:AE102"/>
    <mergeCell ref="AF101:AJ104"/>
    <mergeCell ref="AK97:AO100"/>
    <mergeCell ref="AP97:AT100"/>
    <mergeCell ref="AU97:AY100"/>
    <mergeCell ref="AZ97:BD100"/>
    <mergeCell ref="N97:AE98"/>
    <mergeCell ref="AF97:AJ100"/>
    <mergeCell ref="BE97:BT100"/>
    <mergeCell ref="BU97:BY100"/>
    <mergeCell ref="BZ93:CA96"/>
    <mergeCell ref="A95:A96"/>
    <mergeCell ref="B95:D96"/>
    <mergeCell ref="N95:AE96"/>
    <mergeCell ref="B97:D98"/>
    <mergeCell ref="E97:G100"/>
    <mergeCell ref="H97:J100"/>
    <mergeCell ref="K97:M100"/>
    <mergeCell ref="AK93:AO96"/>
    <mergeCell ref="AP93:AT96"/>
    <mergeCell ref="AU93:AY96"/>
    <mergeCell ref="AZ93:BD96"/>
    <mergeCell ref="BE93:BT96"/>
    <mergeCell ref="BU93:BY96"/>
    <mergeCell ref="BZ89:CA92"/>
    <mergeCell ref="A91:A92"/>
    <mergeCell ref="B91:D92"/>
    <mergeCell ref="N91:AE92"/>
    <mergeCell ref="B93:D94"/>
    <mergeCell ref="E93:G96"/>
    <mergeCell ref="H93:J96"/>
    <mergeCell ref="K93:M96"/>
    <mergeCell ref="N93:AE94"/>
    <mergeCell ref="AF93:AJ96"/>
    <mergeCell ref="AK89:AO92"/>
    <mergeCell ref="AP89:AT92"/>
    <mergeCell ref="AU89:AY92"/>
    <mergeCell ref="AZ89:BD92"/>
    <mergeCell ref="BE89:BT92"/>
    <mergeCell ref="BU89:BY92"/>
    <mergeCell ref="BZ85:CA88"/>
    <mergeCell ref="A87:A88"/>
    <mergeCell ref="B87:D88"/>
    <mergeCell ref="N87:AE88"/>
    <mergeCell ref="B89:D90"/>
    <mergeCell ref="E89:G92"/>
    <mergeCell ref="H89:J92"/>
    <mergeCell ref="K89:M92"/>
    <mergeCell ref="N89:AE90"/>
    <mergeCell ref="AF89:AJ92"/>
    <mergeCell ref="AK85:AO88"/>
    <mergeCell ref="AP85:AT88"/>
    <mergeCell ref="AU85:AY88"/>
    <mergeCell ref="AZ85:BD88"/>
    <mergeCell ref="BE85:BT88"/>
    <mergeCell ref="BU85:BY88"/>
    <mergeCell ref="B85:D86"/>
    <mergeCell ref="E85:G88"/>
    <mergeCell ref="H85:J88"/>
    <mergeCell ref="K85:M88"/>
    <mergeCell ref="N85:AE86"/>
    <mergeCell ref="AF85:AJ88"/>
    <mergeCell ref="BZ81:CA84"/>
    <mergeCell ref="A83:A84"/>
    <mergeCell ref="B83:D84"/>
    <mergeCell ref="E83:G84"/>
    <mergeCell ref="N83:AE84"/>
    <mergeCell ref="AF81:AJ84"/>
    <mergeCell ref="AK81:AO84"/>
    <mergeCell ref="AP81:AT84"/>
    <mergeCell ref="AU81:AY84"/>
    <mergeCell ref="BE81:BT84"/>
    <mergeCell ref="BZ77:CA80"/>
    <mergeCell ref="A79:A80"/>
    <mergeCell ref="B79:D80"/>
    <mergeCell ref="E79:G80"/>
    <mergeCell ref="N79:AE80"/>
    <mergeCell ref="B81:D82"/>
    <mergeCell ref="E81:G82"/>
    <mergeCell ref="H81:J84"/>
    <mergeCell ref="BU81:BY84"/>
    <mergeCell ref="K81:M84"/>
    <mergeCell ref="N81:AE82"/>
    <mergeCell ref="AK77:AO80"/>
    <mergeCell ref="AP77:AT80"/>
    <mergeCell ref="AU77:AY80"/>
    <mergeCell ref="AZ77:BD80"/>
    <mergeCell ref="AZ81:BD84"/>
    <mergeCell ref="BE77:BT80"/>
    <mergeCell ref="BU77:BY80"/>
    <mergeCell ref="B77:D78"/>
    <mergeCell ref="E77:G78"/>
    <mergeCell ref="H77:J80"/>
    <mergeCell ref="K77:M80"/>
    <mergeCell ref="N77:AE78"/>
    <mergeCell ref="AF77:AJ80"/>
    <mergeCell ref="BZ73:CA76"/>
    <mergeCell ref="A75:A76"/>
    <mergeCell ref="B75:D76"/>
    <mergeCell ref="E75:G76"/>
    <mergeCell ref="N75:AE76"/>
    <mergeCell ref="AF73:AJ76"/>
    <mergeCell ref="AK73:AO76"/>
    <mergeCell ref="AP73:AT76"/>
    <mergeCell ref="AU73:AY76"/>
    <mergeCell ref="BE73:BT76"/>
    <mergeCell ref="BZ69:CA72"/>
    <mergeCell ref="A71:A72"/>
    <mergeCell ref="B71:D72"/>
    <mergeCell ref="E71:G72"/>
    <mergeCell ref="N71:AE72"/>
    <mergeCell ref="B73:D74"/>
    <mergeCell ref="E73:G74"/>
    <mergeCell ref="H73:J76"/>
    <mergeCell ref="BU73:BY76"/>
    <mergeCell ref="K73:M76"/>
    <mergeCell ref="N73:AE74"/>
    <mergeCell ref="AK69:AO72"/>
    <mergeCell ref="AP69:AT72"/>
    <mergeCell ref="AU69:AY72"/>
    <mergeCell ref="AZ69:BD72"/>
    <mergeCell ref="AZ73:BD76"/>
    <mergeCell ref="BE69:BT72"/>
    <mergeCell ref="BU69:BY72"/>
    <mergeCell ref="B69:D70"/>
    <mergeCell ref="E69:G70"/>
    <mergeCell ref="H69:J72"/>
    <mergeCell ref="K69:M72"/>
    <mergeCell ref="N69:AE70"/>
    <mergeCell ref="AF69:AJ72"/>
    <mergeCell ref="BZ65:CA68"/>
    <mergeCell ref="A67:A68"/>
    <mergeCell ref="B67:D68"/>
    <mergeCell ref="E67:G68"/>
    <mergeCell ref="H67:J68"/>
    <mergeCell ref="N67:AE68"/>
    <mergeCell ref="AK65:AO68"/>
    <mergeCell ref="AP65:AT68"/>
    <mergeCell ref="AU65:AY68"/>
    <mergeCell ref="AZ65:BD68"/>
    <mergeCell ref="BE65:BT68"/>
    <mergeCell ref="BU65:BY68"/>
    <mergeCell ref="B65:D66"/>
    <mergeCell ref="E65:G66"/>
    <mergeCell ref="H65:J66"/>
    <mergeCell ref="K65:M68"/>
    <mergeCell ref="N65:AE66"/>
    <mergeCell ref="AF65:AJ68"/>
    <mergeCell ref="BZ61:CA64"/>
    <mergeCell ref="A63:A64"/>
    <mergeCell ref="B63:D64"/>
    <mergeCell ref="E63:G64"/>
    <mergeCell ref="H63:J64"/>
    <mergeCell ref="N63:AE64"/>
    <mergeCell ref="AK61:AO64"/>
    <mergeCell ref="AP61:AT64"/>
    <mergeCell ref="AU61:AY64"/>
    <mergeCell ref="AZ61:BD64"/>
    <mergeCell ref="BE61:BT64"/>
    <mergeCell ref="BU61:BY64"/>
    <mergeCell ref="B61:D62"/>
    <mergeCell ref="E61:G62"/>
    <mergeCell ref="H61:J62"/>
    <mergeCell ref="K61:M64"/>
    <mergeCell ref="N61:AE62"/>
    <mergeCell ref="AF61:AJ64"/>
    <mergeCell ref="BZ57:CA60"/>
    <mergeCell ref="A59:A60"/>
    <mergeCell ref="B59:D60"/>
    <mergeCell ref="E59:G60"/>
    <mergeCell ref="H59:J60"/>
    <mergeCell ref="N59:AE60"/>
    <mergeCell ref="AK57:AO60"/>
    <mergeCell ref="AP57:AT60"/>
    <mergeCell ref="AU57:AY60"/>
    <mergeCell ref="AZ57:BD60"/>
    <mergeCell ref="BE57:BT60"/>
    <mergeCell ref="BU57:BY60"/>
    <mergeCell ref="B57:D58"/>
    <mergeCell ref="E57:G58"/>
    <mergeCell ref="H57:J58"/>
    <mergeCell ref="K57:M60"/>
    <mergeCell ref="N57:AE58"/>
    <mergeCell ref="AF57:AJ60"/>
    <mergeCell ref="BZ53:CA56"/>
    <mergeCell ref="A55:A56"/>
    <mergeCell ref="B55:D56"/>
    <mergeCell ref="E55:G56"/>
    <mergeCell ref="H55:J56"/>
    <mergeCell ref="K55:M56"/>
    <mergeCell ref="N55:AE56"/>
    <mergeCell ref="AK53:AO56"/>
    <mergeCell ref="AP53:AT56"/>
    <mergeCell ref="AU53:AY56"/>
    <mergeCell ref="AZ53:BD56"/>
    <mergeCell ref="BE53:BT56"/>
    <mergeCell ref="BU53:BY56"/>
    <mergeCell ref="B53:D54"/>
    <mergeCell ref="E53:G54"/>
    <mergeCell ref="H53:J54"/>
    <mergeCell ref="K53:M54"/>
    <mergeCell ref="N53:AE54"/>
    <mergeCell ref="AF53:AJ56"/>
    <mergeCell ref="BZ49:CA52"/>
    <mergeCell ref="A51:A52"/>
    <mergeCell ref="B51:D52"/>
    <mergeCell ref="E51:G52"/>
    <mergeCell ref="H51:J52"/>
    <mergeCell ref="K51:M52"/>
    <mergeCell ref="N51:AE52"/>
    <mergeCell ref="AK49:AO52"/>
    <mergeCell ref="AP49:AT52"/>
    <mergeCell ref="AU49:AY52"/>
    <mergeCell ref="AZ49:BD52"/>
    <mergeCell ref="BE49:BT52"/>
    <mergeCell ref="BU49:BY52"/>
    <mergeCell ref="B49:D50"/>
    <mergeCell ref="E49:G50"/>
    <mergeCell ref="H49:J50"/>
    <mergeCell ref="K49:M50"/>
    <mergeCell ref="N49:AE50"/>
    <mergeCell ref="AF49:AJ52"/>
    <mergeCell ref="BZ45:CA48"/>
    <mergeCell ref="A47:A48"/>
    <mergeCell ref="B47:D48"/>
    <mergeCell ref="E47:G48"/>
    <mergeCell ref="H47:J48"/>
    <mergeCell ref="K47:M48"/>
    <mergeCell ref="N47:AE48"/>
    <mergeCell ref="AF45:AJ48"/>
    <mergeCell ref="AK45:AO48"/>
    <mergeCell ref="AU45:AY48"/>
    <mergeCell ref="AZ45:BD48"/>
    <mergeCell ref="BE45:BT48"/>
    <mergeCell ref="BZ42:CB43"/>
    <mergeCell ref="B43:D43"/>
    <mergeCell ref="E43:G43"/>
    <mergeCell ref="H43:J43"/>
    <mergeCell ref="K43:M43"/>
    <mergeCell ref="B45:D46"/>
    <mergeCell ref="BU45:BY48"/>
    <mergeCell ref="E45:G46"/>
    <mergeCell ref="H45:J46"/>
    <mergeCell ref="K45:M46"/>
    <mergeCell ref="N45:AE46"/>
    <mergeCell ref="AK40:AO41"/>
    <mergeCell ref="AP40:AT41"/>
    <mergeCell ref="AP45:AT48"/>
    <mergeCell ref="AU40:AY41"/>
    <mergeCell ref="AZ40:BD41"/>
    <mergeCell ref="BE40:BT43"/>
    <mergeCell ref="BU40:BY43"/>
    <mergeCell ref="AK42:AO43"/>
    <mergeCell ref="AP42:AT43"/>
    <mergeCell ref="AU42:AY43"/>
    <mergeCell ref="AZ42:BD43"/>
    <mergeCell ref="B40:D42"/>
    <mergeCell ref="E40:G42"/>
    <mergeCell ref="H40:J42"/>
    <mergeCell ref="K40:M42"/>
    <mergeCell ref="N40:AE41"/>
    <mergeCell ref="AF40:AJ41"/>
    <mergeCell ref="N42:AE43"/>
    <mergeCell ref="AF42:AJ43"/>
    <mergeCell ref="B35:C37"/>
    <mergeCell ref="D35:U37"/>
    <mergeCell ref="V35:AM37"/>
    <mergeCell ref="AN35:AO37"/>
    <mergeCell ref="AP35:BG37"/>
    <mergeCell ref="BH35:BY37"/>
    <mergeCell ref="BH29:BY31"/>
    <mergeCell ref="B32:C34"/>
    <mergeCell ref="D32:U34"/>
    <mergeCell ref="V32:AM34"/>
    <mergeCell ref="AN32:AO34"/>
    <mergeCell ref="AP32:BG34"/>
    <mergeCell ref="BH32:BY34"/>
    <mergeCell ref="AZ21:BD23"/>
    <mergeCell ref="B29:C31"/>
    <mergeCell ref="D29:U31"/>
    <mergeCell ref="V29:AM31"/>
    <mergeCell ref="AN29:AO31"/>
    <mergeCell ref="AP29:BG31"/>
    <mergeCell ref="BN19:BP20"/>
    <mergeCell ref="B22:I23"/>
    <mergeCell ref="I24:AF26"/>
    <mergeCell ref="AP24:BM26"/>
    <mergeCell ref="BS24:BY26"/>
    <mergeCell ref="B25:H26"/>
    <mergeCell ref="AH25:AO26"/>
    <mergeCell ref="BN25:BR26"/>
    <mergeCell ref="J21:AT23"/>
    <mergeCell ref="AU21:AY23"/>
    <mergeCell ref="Q13:BF13"/>
    <mergeCell ref="Q14:BF14"/>
    <mergeCell ref="Q15:BF15"/>
    <mergeCell ref="BE21:BI23"/>
    <mergeCell ref="BJ21:BN23"/>
    <mergeCell ref="BO21:BS23"/>
    <mergeCell ref="T18:AQ20"/>
    <mergeCell ref="AV18:BL20"/>
    <mergeCell ref="BR18:BY20"/>
    <mergeCell ref="BT21:BY23"/>
    <mergeCell ref="B8:C8"/>
    <mergeCell ref="D8:U8"/>
    <mergeCell ref="V8:AM8"/>
    <mergeCell ref="AN8:AW8"/>
    <mergeCell ref="AY8:BJ8"/>
    <mergeCell ref="B19:S20"/>
    <mergeCell ref="AR19:AU20"/>
    <mergeCell ref="D10:CB10"/>
    <mergeCell ref="Q12:BF12"/>
    <mergeCell ref="BS12:BY12"/>
    <mergeCell ref="B7:C7"/>
    <mergeCell ref="D7:U7"/>
    <mergeCell ref="V7:AM7"/>
    <mergeCell ref="AN7:AW7"/>
    <mergeCell ref="AY7:CC7"/>
    <mergeCell ref="BX3:CC3"/>
    <mergeCell ref="BJ5:BN5"/>
    <mergeCell ref="BO5:BT5"/>
    <mergeCell ref="BU5:BY5"/>
    <mergeCell ref="B6:C6"/>
    <mergeCell ref="B5:C5"/>
    <mergeCell ref="B2:C2"/>
    <mergeCell ref="D2:U2"/>
    <mergeCell ref="V2:AM2"/>
    <mergeCell ref="AN2:AW2"/>
    <mergeCell ref="AY2:CC2"/>
    <mergeCell ref="AN4:AW4"/>
    <mergeCell ref="AY4:CC4"/>
    <mergeCell ref="D6:U6"/>
    <mergeCell ref="V6:AM6"/>
    <mergeCell ref="AN6:AW6"/>
    <mergeCell ref="AY6:CC6"/>
    <mergeCell ref="AN5:AW5"/>
    <mergeCell ref="AY5:BC5"/>
    <mergeCell ref="BD5:BI5"/>
    <mergeCell ref="BN3:BW3"/>
    <mergeCell ref="B3:C3"/>
    <mergeCell ref="D3:U3"/>
    <mergeCell ref="V3:AM3"/>
    <mergeCell ref="AN3:AW3"/>
    <mergeCell ref="AY3:BM3"/>
    <mergeCell ref="B4:C4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1:ES220"/>
  <sheetViews>
    <sheetView showGridLines="0" showOutlineSymbols="0" zoomScalePageLayoutView="0" workbookViewId="0" topLeftCell="A1">
      <selection activeCell="AY7" sqref="AY7:CC7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34">
        <f>6-COUNTBLANK(D3:D8)</f>
        <v>4</v>
      </c>
      <c r="C2" s="135"/>
      <c r="D2" s="84" t="s">
        <v>61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 t="s">
        <v>62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288" t="s">
        <v>56</v>
      </c>
      <c r="AO2" s="289"/>
      <c r="AP2" s="289"/>
      <c r="AQ2" s="289"/>
      <c r="AR2" s="289"/>
      <c r="AS2" s="289"/>
      <c r="AT2" s="289"/>
      <c r="AU2" s="289"/>
      <c r="AV2" s="289"/>
      <c r="AW2" s="289"/>
      <c r="AX2" s="7"/>
      <c r="AY2" s="290" t="s">
        <v>115</v>
      </c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37">
        <v>1</v>
      </c>
      <c r="C3" s="138"/>
      <c r="D3" s="185" t="s">
        <v>131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135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9"/>
      <c r="AN3" s="288" t="s">
        <v>57</v>
      </c>
      <c r="AO3" s="289"/>
      <c r="AP3" s="289"/>
      <c r="AQ3" s="289"/>
      <c r="AR3" s="289"/>
      <c r="AS3" s="289"/>
      <c r="AT3" s="289"/>
      <c r="AU3" s="289"/>
      <c r="AV3" s="289"/>
      <c r="AW3" s="289"/>
      <c r="AX3" s="7"/>
      <c r="AY3" s="296">
        <v>41742</v>
      </c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5" t="s">
        <v>58</v>
      </c>
      <c r="BO3" s="295"/>
      <c r="BP3" s="295"/>
      <c r="BQ3" s="295"/>
      <c r="BR3" s="295"/>
      <c r="BS3" s="295"/>
      <c r="BT3" s="295"/>
      <c r="BU3" s="295"/>
      <c r="BV3" s="295"/>
      <c r="BW3" s="295"/>
      <c r="BX3" s="297">
        <v>0.375</v>
      </c>
      <c r="BY3" s="290"/>
      <c r="BZ3" s="290"/>
      <c r="CA3" s="290"/>
      <c r="CB3" s="290"/>
      <c r="CC3" s="290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37">
        <v>2</v>
      </c>
      <c r="C4" s="138"/>
      <c r="D4" s="185" t="s">
        <v>132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135</v>
      </c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9"/>
      <c r="AN4" s="288" t="s">
        <v>59</v>
      </c>
      <c r="AO4" s="289"/>
      <c r="AP4" s="289"/>
      <c r="AQ4" s="289"/>
      <c r="AR4" s="289"/>
      <c r="AS4" s="289"/>
      <c r="AT4" s="289"/>
      <c r="AU4" s="289"/>
      <c r="AV4" s="289"/>
      <c r="AW4" s="289"/>
      <c r="AX4" s="7"/>
      <c r="AY4" s="290" t="s">
        <v>136</v>
      </c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37">
        <v>3</v>
      </c>
      <c r="C5" s="138"/>
      <c r="D5" s="185" t="s">
        <v>133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188" t="s">
        <v>135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9"/>
      <c r="AN5" s="288" t="s">
        <v>7</v>
      </c>
      <c r="AO5" s="289"/>
      <c r="AP5" s="289"/>
      <c r="AQ5" s="289"/>
      <c r="AR5" s="289"/>
      <c r="AS5" s="289"/>
      <c r="AT5" s="289"/>
      <c r="AU5" s="289"/>
      <c r="AV5" s="289"/>
      <c r="AW5" s="289"/>
      <c r="AX5" s="7"/>
      <c r="AY5" s="282"/>
      <c r="AZ5" s="282"/>
      <c r="BA5" s="282"/>
      <c r="BB5" s="282"/>
      <c r="BC5" s="282"/>
      <c r="BD5" s="136" t="s">
        <v>41</v>
      </c>
      <c r="BE5" s="136"/>
      <c r="BF5" s="136"/>
      <c r="BG5" s="136"/>
      <c r="BH5" s="136"/>
      <c r="BI5" s="136"/>
      <c r="BJ5" s="282">
        <v>3</v>
      </c>
      <c r="BK5" s="282"/>
      <c r="BL5" s="282"/>
      <c r="BM5" s="282"/>
      <c r="BN5" s="282"/>
      <c r="BO5" s="136" t="s">
        <v>3</v>
      </c>
      <c r="BP5" s="136"/>
      <c r="BQ5" s="136"/>
      <c r="BR5" s="136"/>
      <c r="BS5" s="136"/>
      <c r="BT5" s="136"/>
      <c r="BU5" s="282">
        <v>13</v>
      </c>
      <c r="BV5" s="282"/>
      <c r="BW5" s="282"/>
      <c r="BX5" s="282"/>
      <c r="BY5" s="28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 t="s">
        <v>81</v>
      </c>
      <c r="B6" s="137">
        <v>4</v>
      </c>
      <c r="C6" s="138"/>
      <c r="D6" s="185" t="s">
        <v>134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8" t="s">
        <v>135</v>
      </c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9"/>
      <c r="AN6" s="288" t="s">
        <v>0</v>
      </c>
      <c r="AO6" s="289"/>
      <c r="AP6" s="289"/>
      <c r="AQ6" s="289"/>
      <c r="AR6" s="289"/>
      <c r="AS6" s="289"/>
      <c r="AT6" s="289"/>
      <c r="AU6" s="289"/>
      <c r="AV6" s="289"/>
      <c r="AW6" s="289"/>
      <c r="AX6" s="7"/>
      <c r="AY6" s="290" t="s">
        <v>121</v>
      </c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37">
        <v>5</v>
      </c>
      <c r="C7" s="138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8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9"/>
      <c r="AN7" s="288" t="s">
        <v>1</v>
      </c>
      <c r="AO7" s="289"/>
      <c r="AP7" s="289"/>
      <c r="AQ7" s="289"/>
      <c r="AR7" s="289"/>
      <c r="AS7" s="289"/>
      <c r="AT7" s="289"/>
      <c r="AU7" s="289"/>
      <c r="AV7" s="289"/>
      <c r="AW7" s="289"/>
      <c r="AX7" s="7"/>
      <c r="AY7" s="290" t="s">
        <v>122</v>
      </c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37">
        <v>6</v>
      </c>
      <c r="C8" s="138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/>
      <c r="V8" s="188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9"/>
      <c r="AN8" s="288" t="s">
        <v>60</v>
      </c>
      <c r="AO8" s="289"/>
      <c r="AP8" s="289"/>
      <c r="AQ8" s="289"/>
      <c r="AR8" s="289"/>
      <c r="AS8" s="289"/>
      <c r="AT8" s="289"/>
      <c r="AU8" s="289"/>
      <c r="AV8" s="289"/>
      <c r="AW8" s="289"/>
      <c r="AX8" s="7"/>
      <c r="AY8" s="292" t="s">
        <v>112</v>
      </c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283" t="s">
        <v>86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298" t="s">
        <v>83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300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291" t="s">
        <v>89</v>
      </c>
      <c r="BT12" s="291"/>
      <c r="BU12" s="291"/>
      <c r="BV12" s="291"/>
      <c r="BW12" s="291"/>
      <c r="BX12" s="291"/>
      <c r="BY12" s="291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01" t="s">
        <v>84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01" t="s">
        <v>85</v>
      </c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3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04" t="s">
        <v>88</v>
      </c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60" t="str">
        <f>IF(AY2&lt;&gt;"",AY2,"")</f>
        <v>LES BORGES BLANQUES</v>
      </c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13"/>
      <c r="AS18" s="13"/>
      <c r="AT18" s="13"/>
      <c r="AU18" s="13"/>
      <c r="AV18" s="262">
        <f>IF(AY3&lt;&gt;"",AY3,"")</f>
        <v>41742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13"/>
      <c r="BN18" s="13"/>
      <c r="BO18" s="13"/>
      <c r="BP18" s="13"/>
      <c r="BQ18" s="13"/>
      <c r="BR18" s="284">
        <f>IF(BX3&lt;&gt;"",BX3,"")</f>
        <v>0.375</v>
      </c>
      <c r="BS18" s="284"/>
      <c r="BT18" s="284"/>
      <c r="BU18" s="284"/>
      <c r="BV18" s="284"/>
      <c r="BW18" s="284"/>
      <c r="BX18" s="284"/>
      <c r="BY18" s="284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54" t="s">
        <v>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50" t="s">
        <v>5</v>
      </c>
      <c r="AS19" s="250"/>
      <c r="AT19" s="250"/>
      <c r="AU19" s="25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N19" s="254" t="s">
        <v>6</v>
      </c>
      <c r="BO19" s="254"/>
      <c r="BP19" s="254"/>
      <c r="BQ19" s="13"/>
      <c r="BR19" s="284"/>
      <c r="BS19" s="284"/>
      <c r="BT19" s="284"/>
      <c r="BU19" s="284"/>
      <c r="BV19" s="284"/>
      <c r="BW19" s="284"/>
      <c r="BX19" s="284"/>
      <c r="BY19" s="284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50"/>
      <c r="AS20" s="250"/>
      <c r="AT20" s="250"/>
      <c r="AU20" s="250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N20" s="254"/>
      <c r="BO20" s="254"/>
      <c r="BP20" s="254"/>
      <c r="BQ20" s="18"/>
      <c r="BR20" s="285"/>
      <c r="BS20" s="285"/>
      <c r="BT20" s="285"/>
      <c r="BU20" s="285"/>
      <c r="BV20" s="285"/>
      <c r="BW20" s="285"/>
      <c r="BX20" s="285"/>
      <c r="BY20" s="285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260" t="str">
        <f>IF(AY4&lt;&gt;"",AY4,"")</f>
        <v>OPEN DE LES BORGES 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5" t="s">
        <v>7</v>
      </c>
      <c r="AV21" s="265"/>
      <c r="AW21" s="265"/>
      <c r="AX21" s="265"/>
      <c r="AY21" s="265"/>
      <c r="AZ21" s="266">
        <f>IF(AY5&lt;&gt;"",AY5,"")</f>
      </c>
      <c r="BA21" s="266"/>
      <c r="BB21" s="266"/>
      <c r="BC21" s="266"/>
      <c r="BD21" s="266"/>
      <c r="BE21" s="264" t="s">
        <v>8</v>
      </c>
      <c r="BF21" s="264"/>
      <c r="BG21" s="264"/>
      <c r="BH21" s="264"/>
      <c r="BI21" s="264"/>
      <c r="BJ21" s="258">
        <f>IF(BJ5&lt;&gt;"",BJ5,"")</f>
        <v>3</v>
      </c>
      <c r="BK21" s="258"/>
      <c r="BL21" s="258"/>
      <c r="BM21" s="258"/>
      <c r="BN21" s="258"/>
      <c r="BO21" s="265" t="s">
        <v>9</v>
      </c>
      <c r="BP21" s="265"/>
      <c r="BQ21" s="265"/>
      <c r="BR21" s="265"/>
      <c r="BS21" s="265"/>
      <c r="BT21" s="260">
        <f>IF(BU5&lt;&gt;"",BU5,"")</f>
        <v>13</v>
      </c>
      <c r="BU21" s="260"/>
      <c r="BV21" s="260"/>
      <c r="BW21" s="260"/>
      <c r="BX21" s="260"/>
      <c r="BY21" s="260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54" t="s">
        <v>10</v>
      </c>
      <c r="C22" s="254"/>
      <c r="D22" s="254"/>
      <c r="E22" s="254"/>
      <c r="F22" s="254"/>
      <c r="G22" s="254"/>
      <c r="H22" s="254"/>
      <c r="I22" s="254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5"/>
      <c r="AV22" s="265"/>
      <c r="AW22" s="265"/>
      <c r="AX22" s="265"/>
      <c r="AY22" s="265"/>
      <c r="AZ22" s="258"/>
      <c r="BA22" s="258"/>
      <c r="BB22" s="258"/>
      <c r="BC22" s="258"/>
      <c r="BD22" s="258"/>
      <c r="BE22" s="265"/>
      <c r="BF22" s="265"/>
      <c r="BG22" s="265"/>
      <c r="BH22" s="265"/>
      <c r="BI22" s="265"/>
      <c r="BJ22" s="258"/>
      <c r="BK22" s="258"/>
      <c r="BL22" s="258"/>
      <c r="BM22" s="258"/>
      <c r="BN22" s="258"/>
      <c r="BO22" s="265"/>
      <c r="BP22" s="265"/>
      <c r="BQ22" s="265"/>
      <c r="BR22" s="265"/>
      <c r="BS22" s="265"/>
      <c r="BT22" s="260"/>
      <c r="BU22" s="260"/>
      <c r="BV22" s="260"/>
      <c r="BW22" s="260"/>
      <c r="BX22" s="260"/>
      <c r="BY22" s="260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54"/>
      <c r="C23" s="254"/>
      <c r="D23" s="254"/>
      <c r="E23" s="254"/>
      <c r="F23" s="254"/>
      <c r="G23" s="254"/>
      <c r="H23" s="254"/>
      <c r="I23" s="254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5"/>
      <c r="AV23" s="265"/>
      <c r="AW23" s="265"/>
      <c r="AX23" s="265"/>
      <c r="AY23" s="265"/>
      <c r="AZ23" s="259"/>
      <c r="BA23" s="259"/>
      <c r="BB23" s="259"/>
      <c r="BC23" s="259"/>
      <c r="BD23" s="259"/>
      <c r="BE23" s="265"/>
      <c r="BF23" s="265"/>
      <c r="BG23" s="265"/>
      <c r="BH23" s="265"/>
      <c r="BI23" s="265"/>
      <c r="BJ23" s="259"/>
      <c r="BK23" s="259"/>
      <c r="BL23" s="259"/>
      <c r="BM23" s="259"/>
      <c r="BN23" s="263"/>
      <c r="BO23" s="265"/>
      <c r="BP23" s="265"/>
      <c r="BQ23" s="265"/>
      <c r="BR23" s="265"/>
      <c r="BS23" s="265"/>
      <c r="BT23" s="261"/>
      <c r="BU23" s="261"/>
      <c r="BV23" s="261"/>
      <c r="BW23" s="261"/>
      <c r="BX23" s="261"/>
      <c r="BY23" s="261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260" t="str">
        <f>IF(AY6&lt;&gt;"",AY6,"")</f>
        <v>Benjamí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13"/>
      <c r="AH24" s="13"/>
      <c r="AI24" s="13"/>
      <c r="AJ24" s="13"/>
      <c r="AK24" s="13"/>
      <c r="AL24" s="13"/>
      <c r="AM24" s="13"/>
      <c r="AN24" s="13"/>
      <c r="AO24" s="13"/>
      <c r="AP24" s="258" t="str">
        <f>IF(AY7&lt;&gt;"",AY7,"")</f>
        <v>Centre de Tecnificació</v>
      </c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19"/>
      <c r="BO24" s="19"/>
      <c r="BP24" s="13"/>
      <c r="BQ24" s="13"/>
      <c r="BR24" s="13"/>
      <c r="BS24" s="263" t="str">
        <f>IF(AY8&lt;&gt;"",AY8,"")</f>
        <v>2013/2014</v>
      </c>
      <c r="BT24" s="263"/>
      <c r="BU24" s="263"/>
      <c r="BV24" s="263"/>
      <c r="BW24" s="263"/>
      <c r="BX24" s="263"/>
      <c r="BY24" s="263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54" t="s">
        <v>0</v>
      </c>
      <c r="C25" s="254"/>
      <c r="D25" s="254"/>
      <c r="E25" s="254"/>
      <c r="F25" s="254"/>
      <c r="G25" s="254"/>
      <c r="H25" s="254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13"/>
      <c r="AH25" s="254" t="s">
        <v>1</v>
      </c>
      <c r="AI25" s="254"/>
      <c r="AJ25" s="254"/>
      <c r="AK25" s="254"/>
      <c r="AL25" s="254"/>
      <c r="AM25" s="254"/>
      <c r="AN25" s="254"/>
      <c r="AO25" s="254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0" t="s">
        <v>11</v>
      </c>
      <c r="BO25" s="250"/>
      <c r="BP25" s="250"/>
      <c r="BQ25" s="250"/>
      <c r="BR25" s="250"/>
      <c r="BS25" s="263"/>
      <c r="BT25" s="263"/>
      <c r="BU25" s="263"/>
      <c r="BV25" s="263"/>
      <c r="BW25" s="263"/>
      <c r="BX25" s="263"/>
      <c r="BY25" s="263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54"/>
      <c r="C26" s="254"/>
      <c r="D26" s="254"/>
      <c r="E26" s="254"/>
      <c r="F26" s="254"/>
      <c r="G26" s="254"/>
      <c r="H26" s="254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18"/>
      <c r="AH26" s="254"/>
      <c r="AI26" s="254"/>
      <c r="AJ26" s="254"/>
      <c r="AK26" s="254"/>
      <c r="AL26" s="254"/>
      <c r="AM26" s="254"/>
      <c r="AN26" s="254"/>
      <c r="AO26" s="254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0"/>
      <c r="BO26" s="250"/>
      <c r="BP26" s="250"/>
      <c r="BQ26" s="250"/>
      <c r="BR26" s="250"/>
      <c r="BS26" s="259"/>
      <c r="BT26" s="259"/>
      <c r="BU26" s="259"/>
      <c r="BV26" s="259"/>
      <c r="BW26" s="259"/>
      <c r="BX26" s="259"/>
      <c r="BY26" s="259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190">
        <v>1</v>
      </c>
      <c r="C29" s="191"/>
      <c r="D29" s="201" t="str">
        <f>IF(D3&lt;&gt;"",D3,"")</f>
        <v>Quim Sánchez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29"/>
      <c r="V29" s="201" t="str">
        <f>IF(V3&lt;&gt;"",V3,"")</f>
        <v>CTT BORGES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29"/>
      <c r="AN29" s="190">
        <v>4</v>
      </c>
      <c r="AO29" s="191"/>
      <c r="AP29" s="200" t="str">
        <f>IF(D6&lt;&gt;"",D6,"")</f>
        <v>Sergi Balcells </v>
      </c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201" t="str">
        <f>IF(V6&lt;&gt;"",V6,"")</f>
        <v>CTT BORGES</v>
      </c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29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192"/>
      <c r="C30" s="19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30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30"/>
      <c r="AN30" s="192"/>
      <c r="AO30" s="193"/>
      <c r="AP30" s="203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5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3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194"/>
      <c r="C31" s="19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31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31"/>
      <c r="AN31" s="194"/>
      <c r="AO31" s="195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8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31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190">
        <v>2</v>
      </c>
      <c r="C32" s="191"/>
      <c r="D32" s="201" t="str">
        <f>IF(D4&lt;&gt;"",D4,"")</f>
        <v>Hervé Claret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29"/>
      <c r="V32" s="201" t="str">
        <f>IF(V4&lt;&gt;"",V4,"")</f>
        <v>CTT BORGES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29"/>
      <c r="AN32" s="190">
        <v>5</v>
      </c>
      <c r="AO32" s="191"/>
      <c r="AP32" s="200">
        <f>IF(D7&lt;&gt;"",D7,"")</f>
      </c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2"/>
      <c r="BH32" s="201">
        <f>IF(V7&lt;&gt;"",V7,"")</f>
      </c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29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192"/>
      <c r="C33" s="19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3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30"/>
      <c r="AN33" s="192"/>
      <c r="AO33" s="193"/>
      <c r="AP33" s="203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5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3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194"/>
      <c r="C34" s="19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31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31"/>
      <c r="AN34" s="194"/>
      <c r="AO34" s="195"/>
      <c r="AP34" s="2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8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31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190">
        <v>3</v>
      </c>
      <c r="C35" s="191"/>
      <c r="D35" s="201" t="str">
        <f>IF(D5&lt;&gt;"",D5,"")</f>
        <v>Xavier Setó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29"/>
      <c r="V35" s="201" t="str">
        <f>IF(V5&lt;&gt;"",V5,"")</f>
        <v>CTT BORGES</v>
      </c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29"/>
      <c r="AN35" s="190">
        <v>6</v>
      </c>
      <c r="AO35" s="191"/>
      <c r="AP35" s="200">
        <f>IF(D8&lt;&gt;"",D8,"")</f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2"/>
      <c r="BH35" s="201">
        <f>IF(V8&lt;&gt;"",V8,"")</f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29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192"/>
      <c r="C36" s="19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3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30"/>
      <c r="AN36" s="192"/>
      <c r="AO36" s="193"/>
      <c r="AP36" s="203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5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3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194"/>
      <c r="C37" s="195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31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31"/>
      <c r="AN37" s="194"/>
      <c r="AO37" s="195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8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31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68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32" t="s">
        <v>42</v>
      </c>
      <c r="C40" s="233"/>
      <c r="D40" s="238"/>
      <c r="E40" s="232" t="s">
        <v>43</v>
      </c>
      <c r="F40" s="233"/>
      <c r="G40" s="238"/>
      <c r="H40" s="232" t="s">
        <v>44</v>
      </c>
      <c r="I40" s="233"/>
      <c r="J40" s="238"/>
      <c r="K40" s="232" t="s">
        <v>45</v>
      </c>
      <c r="L40" s="233"/>
      <c r="M40" s="233"/>
      <c r="N40" s="255" t="s">
        <v>53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/>
      <c r="AF40" s="241" t="s">
        <v>12</v>
      </c>
      <c r="AG40" s="241"/>
      <c r="AH40" s="241"/>
      <c r="AI40" s="241"/>
      <c r="AJ40" s="241"/>
      <c r="AK40" s="242" t="s">
        <v>13</v>
      </c>
      <c r="AL40" s="242"/>
      <c r="AM40" s="242"/>
      <c r="AN40" s="242"/>
      <c r="AO40" s="242"/>
      <c r="AP40" s="242" t="s">
        <v>14</v>
      </c>
      <c r="AQ40" s="242"/>
      <c r="AR40" s="242"/>
      <c r="AS40" s="242"/>
      <c r="AT40" s="242"/>
      <c r="AU40" s="242" t="s">
        <v>15</v>
      </c>
      <c r="AV40" s="242"/>
      <c r="AW40" s="242"/>
      <c r="AX40" s="242"/>
      <c r="AY40" s="242"/>
      <c r="AZ40" s="242" t="s">
        <v>16</v>
      </c>
      <c r="BA40" s="242"/>
      <c r="BB40" s="242"/>
      <c r="BC40" s="242"/>
      <c r="BD40" s="242"/>
      <c r="BE40" s="244" t="s">
        <v>17</v>
      </c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5"/>
      <c r="BU40" s="244" t="s">
        <v>18</v>
      </c>
      <c r="BV40" s="241"/>
      <c r="BW40" s="241"/>
      <c r="BX40" s="241"/>
      <c r="BY40" s="24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34"/>
      <c r="C41" s="235"/>
      <c r="D41" s="239"/>
      <c r="E41" s="234"/>
      <c r="F41" s="235"/>
      <c r="G41" s="239"/>
      <c r="H41" s="234"/>
      <c r="I41" s="235"/>
      <c r="J41" s="239"/>
      <c r="K41" s="234"/>
      <c r="L41" s="235"/>
      <c r="M41" s="235"/>
      <c r="N41" s="223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196"/>
      <c r="AG41" s="196"/>
      <c r="AH41" s="196"/>
      <c r="AI41" s="196"/>
      <c r="AJ41" s="196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247"/>
      <c r="BU41" s="246"/>
      <c r="BV41" s="196"/>
      <c r="BW41" s="196"/>
      <c r="BX41" s="196"/>
      <c r="BY41" s="247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36"/>
      <c r="C42" s="237"/>
      <c r="D42" s="240"/>
      <c r="E42" s="236"/>
      <c r="F42" s="237"/>
      <c r="G42" s="240"/>
      <c r="H42" s="236"/>
      <c r="I42" s="237"/>
      <c r="J42" s="240"/>
      <c r="K42" s="236"/>
      <c r="L42" s="237"/>
      <c r="M42" s="237"/>
      <c r="N42" s="223" t="s">
        <v>54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5"/>
      <c r="AF42" s="196" t="s">
        <v>19</v>
      </c>
      <c r="AG42" s="196"/>
      <c r="AH42" s="196"/>
      <c r="AI42" s="196"/>
      <c r="AJ42" s="197"/>
      <c r="AK42" s="196" t="s">
        <v>19</v>
      </c>
      <c r="AL42" s="196"/>
      <c r="AM42" s="196"/>
      <c r="AN42" s="196"/>
      <c r="AO42" s="197"/>
      <c r="AP42" s="196" t="s">
        <v>19</v>
      </c>
      <c r="AQ42" s="196"/>
      <c r="AR42" s="196"/>
      <c r="AS42" s="196"/>
      <c r="AT42" s="197"/>
      <c r="AU42" s="196" t="s">
        <v>19</v>
      </c>
      <c r="AV42" s="196"/>
      <c r="AW42" s="196"/>
      <c r="AX42" s="196"/>
      <c r="AY42" s="197"/>
      <c r="AZ42" s="196" t="s">
        <v>19</v>
      </c>
      <c r="BA42" s="196"/>
      <c r="BB42" s="196"/>
      <c r="BC42" s="196"/>
      <c r="BD42" s="197"/>
      <c r="BE42" s="24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247"/>
      <c r="BU42" s="246"/>
      <c r="BV42" s="196"/>
      <c r="BW42" s="196"/>
      <c r="BX42" s="196"/>
      <c r="BY42" s="247"/>
      <c r="BZ42" s="286" t="s">
        <v>87</v>
      </c>
      <c r="CA42" s="287"/>
      <c r="CB42" s="287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18" t="s">
        <v>20</v>
      </c>
      <c r="C43" s="219"/>
      <c r="D43" s="219"/>
      <c r="E43" s="218" t="s">
        <v>20</v>
      </c>
      <c r="F43" s="219"/>
      <c r="G43" s="219"/>
      <c r="H43" s="218" t="s">
        <v>20</v>
      </c>
      <c r="I43" s="219"/>
      <c r="J43" s="219"/>
      <c r="K43" s="218" t="s">
        <v>20</v>
      </c>
      <c r="L43" s="219"/>
      <c r="M43" s="219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8"/>
      <c r="AF43" s="198"/>
      <c r="AG43" s="198"/>
      <c r="AH43" s="198"/>
      <c r="AI43" s="198"/>
      <c r="AJ43" s="199"/>
      <c r="AK43" s="198"/>
      <c r="AL43" s="198"/>
      <c r="AM43" s="198"/>
      <c r="AN43" s="198"/>
      <c r="AO43" s="199"/>
      <c r="AP43" s="198"/>
      <c r="AQ43" s="198"/>
      <c r="AR43" s="198"/>
      <c r="AS43" s="198"/>
      <c r="AT43" s="199"/>
      <c r="AU43" s="198"/>
      <c r="AV43" s="198"/>
      <c r="AW43" s="198"/>
      <c r="AX43" s="198"/>
      <c r="AY43" s="199"/>
      <c r="AZ43" s="198"/>
      <c r="BA43" s="198"/>
      <c r="BB43" s="198"/>
      <c r="BC43" s="198"/>
      <c r="BD43" s="199"/>
      <c r="BE43" s="24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249"/>
      <c r="BU43" s="248"/>
      <c r="BV43" s="198"/>
      <c r="BW43" s="198"/>
      <c r="BX43" s="198"/>
      <c r="BY43" s="249"/>
      <c r="BZ43" s="286"/>
      <c r="CA43" s="287"/>
      <c r="CB43" s="287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17" t="s">
        <v>21</v>
      </c>
      <c r="C45" s="118"/>
      <c r="D45" s="119"/>
      <c r="E45" s="117" t="s">
        <v>22</v>
      </c>
      <c r="F45" s="118"/>
      <c r="G45" s="119"/>
      <c r="H45" s="117" t="s">
        <v>23</v>
      </c>
      <c r="I45" s="118"/>
      <c r="J45" s="119"/>
      <c r="K45" s="117" t="s">
        <v>24</v>
      </c>
      <c r="L45" s="118"/>
      <c r="M45" s="119"/>
      <c r="N45" s="251" t="str">
        <f>IF(B2=6,D5,IF(B2=5,D3,IF(B2=4,D4,IF(B2=3,D3,""))))</f>
        <v>Hervé Claret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3"/>
      <c r="AF45" s="307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 t="s">
        <v>2</v>
      </c>
      <c r="AV45" s="173"/>
      <c r="AW45" s="173"/>
      <c r="AX45" s="173"/>
      <c r="AY45" s="173"/>
      <c r="AZ45" s="173" t="s">
        <v>2</v>
      </c>
      <c r="BA45" s="173"/>
      <c r="BB45" s="173"/>
      <c r="BC45" s="173"/>
      <c r="BD45" s="173"/>
      <c r="BE45" s="164" t="str">
        <f>IF(BZ45=""," ",IF(LEFT(BZ45,1)="3",N45,N47))</f>
        <v> 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6"/>
      <c r="BU45" s="158">
        <f>IF(BZ45="","",VLOOKUP(BZ45,result,2,FALSE))</f>
      </c>
      <c r="BV45" s="159"/>
      <c r="BW45" s="159"/>
      <c r="BX45" s="159"/>
      <c r="BY45" s="160"/>
      <c r="BZ45" s="147"/>
      <c r="CA45" s="148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20"/>
      <c r="C46" s="121"/>
      <c r="D46" s="122"/>
      <c r="E46" s="120"/>
      <c r="F46" s="121"/>
      <c r="G46" s="122"/>
      <c r="H46" s="120"/>
      <c r="I46" s="121"/>
      <c r="J46" s="122"/>
      <c r="K46" s="120"/>
      <c r="L46" s="121"/>
      <c r="M46" s="122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0"/>
      <c r="AF46" s="308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67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9"/>
      <c r="BU46" s="161"/>
      <c r="BV46" s="162"/>
      <c r="BW46" s="162"/>
      <c r="BX46" s="162"/>
      <c r="BY46" s="163"/>
      <c r="BZ46" s="147"/>
      <c r="CA46" s="148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279" t="s">
        <v>55</v>
      </c>
      <c r="B47" s="209" t="s">
        <v>47</v>
      </c>
      <c r="C47" s="210"/>
      <c r="D47" s="211"/>
      <c r="E47" s="209" t="s">
        <v>48</v>
      </c>
      <c r="F47" s="210"/>
      <c r="G47" s="211"/>
      <c r="H47" s="209" t="s">
        <v>49</v>
      </c>
      <c r="I47" s="210"/>
      <c r="J47" s="211"/>
      <c r="K47" s="209" t="s">
        <v>50</v>
      </c>
      <c r="L47" s="210"/>
      <c r="M47" s="211"/>
      <c r="N47" s="123" t="str">
        <f>IF(B2=6,D7,IF(B2=5,D6,IF(B2=4,D5,IF(B2=3,D5,""))))</f>
        <v>Xavier Setó</v>
      </c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308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67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9"/>
      <c r="BU47" s="161"/>
      <c r="BV47" s="162"/>
      <c r="BW47" s="162"/>
      <c r="BX47" s="162"/>
      <c r="BY47" s="163"/>
      <c r="BZ47" s="147"/>
      <c r="CA47" s="148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280"/>
      <c r="B48" s="212"/>
      <c r="C48" s="213"/>
      <c r="D48" s="214"/>
      <c r="E48" s="212"/>
      <c r="F48" s="213"/>
      <c r="G48" s="214"/>
      <c r="H48" s="212"/>
      <c r="I48" s="213"/>
      <c r="J48" s="214"/>
      <c r="K48" s="212"/>
      <c r="L48" s="213"/>
      <c r="M48" s="214"/>
      <c r="N48" s="12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8"/>
      <c r="AF48" s="308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70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2"/>
      <c r="BU48" s="161"/>
      <c r="BV48" s="162"/>
      <c r="BW48" s="162"/>
      <c r="BX48" s="162"/>
      <c r="BY48" s="163"/>
      <c r="BZ48" s="147"/>
      <c r="CA48" s="148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20" t="s">
        <v>25</v>
      </c>
      <c r="C49" s="121"/>
      <c r="D49" s="122"/>
      <c r="E49" s="120" t="s">
        <v>23</v>
      </c>
      <c r="F49" s="121"/>
      <c r="G49" s="122"/>
      <c r="H49" s="120" t="s">
        <v>22</v>
      </c>
      <c r="I49" s="121"/>
      <c r="J49" s="122"/>
      <c r="K49" s="120" t="s">
        <v>23</v>
      </c>
      <c r="L49" s="121"/>
      <c r="M49" s="122"/>
      <c r="N49" s="215" t="str">
        <f>IF(B2=6,D4,IF(B2=5,D4,IF(B2=4,D3,IF(B2=3,D4,""))))</f>
        <v>Quim Sánchez</v>
      </c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7"/>
      <c r="AF49" s="30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 t="s">
        <v>2</v>
      </c>
      <c r="AV49" s="149"/>
      <c r="AW49" s="149"/>
      <c r="AX49" s="149"/>
      <c r="AY49" s="149"/>
      <c r="AZ49" s="149" t="s">
        <v>2</v>
      </c>
      <c r="BA49" s="149"/>
      <c r="BB49" s="149"/>
      <c r="BC49" s="149"/>
      <c r="BD49" s="149"/>
      <c r="BE49" s="179" t="str">
        <f>IF(BZ49=""," ",IF(LEFT(BZ49,1)="3",N49,N51))</f>
        <v> </v>
      </c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1"/>
      <c r="BU49" s="267">
        <f>IF(BZ49="","",VLOOKUP(BZ49,result,2,FALSE))</f>
      </c>
      <c r="BV49" s="268"/>
      <c r="BW49" s="268"/>
      <c r="BX49" s="268"/>
      <c r="BY49" s="269"/>
      <c r="BZ49" s="147"/>
      <c r="CA49" s="148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20"/>
      <c r="C50" s="121"/>
      <c r="D50" s="122"/>
      <c r="E50" s="120"/>
      <c r="F50" s="121"/>
      <c r="G50" s="122"/>
      <c r="H50" s="120"/>
      <c r="I50" s="121"/>
      <c r="J50" s="122"/>
      <c r="K50" s="120"/>
      <c r="L50" s="121"/>
      <c r="M50" s="122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308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67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9"/>
      <c r="BU50" s="161"/>
      <c r="BV50" s="162"/>
      <c r="BW50" s="162"/>
      <c r="BX50" s="162"/>
      <c r="BY50" s="163"/>
      <c r="BZ50" s="147"/>
      <c r="CA50" s="148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279" t="s">
        <v>55</v>
      </c>
      <c r="B51" s="209" t="s">
        <v>48</v>
      </c>
      <c r="C51" s="210"/>
      <c r="D51" s="211"/>
      <c r="E51" s="209" t="s">
        <v>49</v>
      </c>
      <c r="F51" s="210"/>
      <c r="G51" s="211"/>
      <c r="H51" s="209" t="s">
        <v>50</v>
      </c>
      <c r="I51" s="210"/>
      <c r="J51" s="211"/>
      <c r="K51" s="209" t="s">
        <v>49</v>
      </c>
      <c r="L51" s="210"/>
      <c r="M51" s="211"/>
      <c r="N51" s="123" t="str">
        <f>IF(B2=6,D8,IF(B2=5,D5,IF(B2=4,D6,IF(B2=3,D5,""))))</f>
        <v>Sergi Balcells </v>
      </c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308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67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9"/>
      <c r="BU51" s="161"/>
      <c r="BV51" s="162"/>
      <c r="BW51" s="162"/>
      <c r="BX51" s="162"/>
      <c r="BY51" s="163"/>
      <c r="BZ51" s="147"/>
      <c r="CA51" s="148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280"/>
      <c r="B52" s="212"/>
      <c r="C52" s="213"/>
      <c r="D52" s="214"/>
      <c r="E52" s="212"/>
      <c r="F52" s="213"/>
      <c r="G52" s="214"/>
      <c r="H52" s="212"/>
      <c r="I52" s="213"/>
      <c r="J52" s="214"/>
      <c r="K52" s="212"/>
      <c r="L52" s="213"/>
      <c r="M52" s="214"/>
      <c r="N52" s="126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31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70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2"/>
      <c r="BU52" s="270"/>
      <c r="BV52" s="271"/>
      <c r="BW52" s="271"/>
      <c r="BX52" s="271"/>
      <c r="BY52" s="272"/>
      <c r="BZ52" s="147"/>
      <c r="CA52" s="148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20" t="s">
        <v>22</v>
      </c>
      <c r="C53" s="121"/>
      <c r="D53" s="122"/>
      <c r="E53" s="120" t="s">
        <v>26</v>
      </c>
      <c r="F53" s="121"/>
      <c r="G53" s="122"/>
      <c r="H53" s="120" t="s">
        <v>27</v>
      </c>
      <c r="I53" s="121"/>
      <c r="J53" s="122"/>
      <c r="K53" s="120" t="s">
        <v>28</v>
      </c>
      <c r="L53" s="121"/>
      <c r="M53" s="122"/>
      <c r="N53" s="98" t="str">
        <f>IF(B2=6,D3,IF(B2=5,D6,IF(B2=4,D4,IF(B2=3,D3,""))))</f>
        <v>Hervé Claret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30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 t="s">
        <v>2</v>
      </c>
      <c r="AV53" s="149"/>
      <c r="AW53" s="149"/>
      <c r="AX53" s="149"/>
      <c r="AY53" s="149"/>
      <c r="AZ53" s="149" t="s">
        <v>2</v>
      </c>
      <c r="BA53" s="149"/>
      <c r="BB53" s="149"/>
      <c r="BC53" s="149"/>
      <c r="BD53" s="149"/>
      <c r="BE53" s="167" t="str">
        <f>IF(BZ53=""," ",IF(LEFT(BZ53,1)="3",N53,N55))</f>
        <v> </v>
      </c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9"/>
      <c r="BU53" s="161">
        <f>IF(BZ53="","",VLOOKUP(BZ53,result,2,FALSE))</f>
      </c>
      <c r="BV53" s="162"/>
      <c r="BW53" s="162"/>
      <c r="BX53" s="162"/>
      <c r="BY53" s="163"/>
      <c r="BZ53" s="147"/>
      <c r="CA53" s="148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20"/>
      <c r="C54" s="121"/>
      <c r="D54" s="122"/>
      <c r="E54" s="120"/>
      <c r="F54" s="121"/>
      <c r="G54" s="122"/>
      <c r="H54" s="120"/>
      <c r="I54" s="121"/>
      <c r="J54" s="122"/>
      <c r="K54" s="120"/>
      <c r="L54" s="121"/>
      <c r="M54" s="122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0"/>
      <c r="AF54" s="308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167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9"/>
      <c r="BU54" s="161"/>
      <c r="BV54" s="162"/>
      <c r="BW54" s="162"/>
      <c r="BX54" s="162"/>
      <c r="BY54" s="163"/>
      <c r="BZ54" s="147"/>
      <c r="CA54" s="148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279" t="s">
        <v>55</v>
      </c>
      <c r="B55" s="209" t="s">
        <v>51</v>
      </c>
      <c r="C55" s="210"/>
      <c r="D55" s="211"/>
      <c r="E55" s="209" t="s">
        <v>50</v>
      </c>
      <c r="F55" s="210"/>
      <c r="G55" s="211"/>
      <c r="H55" s="209" t="s">
        <v>52</v>
      </c>
      <c r="I55" s="210"/>
      <c r="J55" s="211"/>
      <c r="K55" s="209" t="s">
        <v>52</v>
      </c>
      <c r="L55" s="210"/>
      <c r="M55" s="211"/>
      <c r="N55" s="123" t="str">
        <f>IF(B2=6,D6,IF(B2=5,D7,IF(B2=4,D6,IF(B2=3,D4,""))))</f>
        <v>Sergi Balcells 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  <c r="AF55" s="308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167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9"/>
      <c r="BU55" s="161"/>
      <c r="BV55" s="162"/>
      <c r="BW55" s="162"/>
      <c r="BX55" s="162"/>
      <c r="BY55" s="163"/>
      <c r="BZ55" s="147"/>
      <c r="CA55" s="148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280"/>
      <c r="B56" s="220"/>
      <c r="C56" s="221"/>
      <c r="D56" s="222"/>
      <c r="E56" s="220"/>
      <c r="F56" s="221"/>
      <c r="G56" s="222"/>
      <c r="H56" s="220"/>
      <c r="I56" s="221"/>
      <c r="J56" s="222"/>
      <c r="K56" s="212"/>
      <c r="L56" s="213"/>
      <c r="M56" s="214"/>
      <c r="N56" s="176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  <c r="AF56" s="308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170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2"/>
      <c r="BU56" s="161"/>
      <c r="BV56" s="162"/>
      <c r="BW56" s="162"/>
      <c r="BX56" s="162"/>
      <c r="BY56" s="163"/>
      <c r="BZ56" s="147"/>
      <c r="CA56" s="148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20" t="s">
        <v>29</v>
      </c>
      <c r="C57" s="121"/>
      <c r="D57" s="122"/>
      <c r="E57" s="120" t="s">
        <v>24</v>
      </c>
      <c r="F57" s="121"/>
      <c r="G57" s="122"/>
      <c r="H57" s="120" t="s">
        <v>24</v>
      </c>
      <c r="I57" s="121"/>
      <c r="J57" s="122"/>
      <c r="K57" s="182"/>
      <c r="L57" s="183"/>
      <c r="M57" s="281"/>
      <c r="N57" s="98" t="str">
        <f>IF(B2=6,D4,IF(B2=5,D3,IF(B2=4,D3,IF(B2=3,"",""))))</f>
        <v>Quim Sánchez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307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 t="s">
        <v>2</v>
      </c>
      <c r="AV57" s="173"/>
      <c r="AW57" s="173"/>
      <c r="AX57" s="173"/>
      <c r="AY57" s="173"/>
      <c r="AZ57" s="173" t="s">
        <v>2</v>
      </c>
      <c r="BA57" s="173"/>
      <c r="BB57" s="173"/>
      <c r="BC57" s="173"/>
      <c r="BD57" s="173"/>
      <c r="BE57" s="164" t="str">
        <f>IF(BZ57=""," ",IF(LEFT(BZ57,1)="3",N57,N59))</f>
        <v> </v>
      </c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6"/>
      <c r="BU57" s="158">
        <f>IF(BZ57="","",VLOOKUP(BZ57,result,2,FALSE))</f>
      </c>
      <c r="BV57" s="159"/>
      <c r="BW57" s="159"/>
      <c r="BX57" s="159"/>
      <c r="BY57" s="160"/>
      <c r="BZ57" s="147"/>
      <c r="CA57" s="148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20"/>
      <c r="C58" s="121"/>
      <c r="D58" s="122"/>
      <c r="E58" s="120"/>
      <c r="F58" s="121"/>
      <c r="G58" s="122"/>
      <c r="H58" s="120"/>
      <c r="I58" s="121"/>
      <c r="J58" s="122"/>
      <c r="K58" s="92"/>
      <c r="L58" s="93"/>
      <c r="M58" s="94"/>
      <c r="N58" s="9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100"/>
      <c r="AF58" s="308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67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9"/>
      <c r="BU58" s="161"/>
      <c r="BV58" s="162"/>
      <c r="BW58" s="162"/>
      <c r="BX58" s="162"/>
      <c r="BY58" s="163"/>
      <c r="BZ58" s="147"/>
      <c r="CA58" s="148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279" t="s">
        <v>55</v>
      </c>
      <c r="B59" s="209" t="s">
        <v>49</v>
      </c>
      <c r="C59" s="210"/>
      <c r="D59" s="211"/>
      <c r="E59" s="209" t="s">
        <v>47</v>
      </c>
      <c r="F59" s="210"/>
      <c r="G59" s="211"/>
      <c r="H59" s="209" t="s">
        <v>47</v>
      </c>
      <c r="I59" s="210"/>
      <c r="J59" s="211"/>
      <c r="K59" s="92"/>
      <c r="L59" s="93"/>
      <c r="M59" s="94"/>
      <c r="N59" s="123" t="str">
        <f>IF(B2=6,D7,IF(B2=5,D5,IF(B2=4,D5,IF(B2=3,"",""))))</f>
        <v>Xavier Setó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5"/>
      <c r="AF59" s="308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167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9"/>
      <c r="BU59" s="161"/>
      <c r="BV59" s="162"/>
      <c r="BW59" s="162"/>
      <c r="BX59" s="162"/>
      <c r="BY59" s="163"/>
      <c r="BZ59" s="147"/>
      <c r="CA59" s="148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280"/>
      <c r="B60" s="212"/>
      <c r="C60" s="213"/>
      <c r="D60" s="214"/>
      <c r="E60" s="212"/>
      <c r="F60" s="213"/>
      <c r="G60" s="214"/>
      <c r="H60" s="212"/>
      <c r="I60" s="213"/>
      <c r="J60" s="214"/>
      <c r="K60" s="131"/>
      <c r="L60" s="132"/>
      <c r="M60" s="139"/>
      <c r="N60" s="126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8"/>
      <c r="AF60" s="31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70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2"/>
      <c r="BU60" s="161"/>
      <c r="BV60" s="162"/>
      <c r="BW60" s="162"/>
      <c r="BX60" s="162"/>
      <c r="BY60" s="163"/>
      <c r="BZ60" s="147"/>
      <c r="CA60" s="148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20" t="s">
        <v>30</v>
      </c>
      <c r="C61" s="121"/>
      <c r="D61" s="122"/>
      <c r="E61" s="120" t="s">
        <v>29</v>
      </c>
      <c r="F61" s="121"/>
      <c r="G61" s="122"/>
      <c r="H61" s="120" t="s">
        <v>30</v>
      </c>
      <c r="I61" s="121"/>
      <c r="J61" s="122"/>
      <c r="K61" s="89"/>
      <c r="L61" s="90"/>
      <c r="M61" s="91"/>
      <c r="N61" s="98" t="str">
        <f>IF(B2=6,D5,IF(B2=5,D4,IF(B2=4,D5,IF(B2=3,"",""))))</f>
        <v>Xavier Setó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30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 t="s">
        <v>2</v>
      </c>
      <c r="AV61" s="149"/>
      <c r="AW61" s="149"/>
      <c r="AX61" s="149"/>
      <c r="AY61" s="149"/>
      <c r="AZ61" s="149" t="s">
        <v>2</v>
      </c>
      <c r="BA61" s="149"/>
      <c r="BB61" s="149"/>
      <c r="BC61" s="149"/>
      <c r="BD61" s="149"/>
      <c r="BE61" s="179" t="str">
        <f>IF(BZ61=""," ",IF(LEFT(BZ61,1)="3",N61,N63))</f>
        <v> </v>
      </c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267">
        <f>IF(BZ61="","",VLOOKUP(BZ61,result,2,FALSE))</f>
      </c>
      <c r="BV61" s="268"/>
      <c r="BW61" s="268"/>
      <c r="BX61" s="268"/>
      <c r="BY61" s="269"/>
      <c r="BZ61" s="147"/>
      <c r="CA61" s="148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20"/>
      <c r="C62" s="121"/>
      <c r="D62" s="122"/>
      <c r="E62" s="120"/>
      <c r="F62" s="121"/>
      <c r="G62" s="122"/>
      <c r="H62" s="120"/>
      <c r="I62" s="121"/>
      <c r="J62" s="122"/>
      <c r="K62" s="92"/>
      <c r="L62" s="93"/>
      <c r="M62" s="94"/>
      <c r="N62" s="98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00"/>
      <c r="AF62" s="308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167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9"/>
      <c r="BU62" s="161"/>
      <c r="BV62" s="162"/>
      <c r="BW62" s="162"/>
      <c r="BX62" s="162"/>
      <c r="BY62" s="163"/>
      <c r="BZ62" s="147"/>
      <c r="CA62" s="148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279" t="s">
        <v>55</v>
      </c>
      <c r="B63" s="209" t="s">
        <v>50</v>
      </c>
      <c r="C63" s="210"/>
      <c r="D63" s="211"/>
      <c r="E63" s="209" t="s">
        <v>52</v>
      </c>
      <c r="F63" s="210"/>
      <c r="G63" s="211"/>
      <c r="H63" s="209" t="s">
        <v>50</v>
      </c>
      <c r="I63" s="210"/>
      <c r="J63" s="211"/>
      <c r="K63" s="92"/>
      <c r="L63" s="93"/>
      <c r="M63" s="94"/>
      <c r="N63" s="123" t="str">
        <f>IF(B2=6,D6,IF(B2=5,D7,IF(B2=4,D6,IF(B2=3,"",""))))</f>
        <v>Sergi Balcells </v>
      </c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5"/>
      <c r="AF63" s="308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167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9"/>
      <c r="BU63" s="161"/>
      <c r="BV63" s="162"/>
      <c r="BW63" s="162"/>
      <c r="BX63" s="162"/>
      <c r="BY63" s="163"/>
      <c r="BZ63" s="147"/>
      <c r="CA63" s="148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280"/>
      <c r="B64" s="212"/>
      <c r="C64" s="213"/>
      <c r="D64" s="214"/>
      <c r="E64" s="212"/>
      <c r="F64" s="213"/>
      <c r="G64" s="214"/>
      <c r="H64" s="212"/>
      <c r="I64" s="213"/>
      <c r="J64" s="214"/>
      <c r="K64" s="131"/>
      <c r="L64" s="132"/>
      <c r="M64" s="139"/>
      <c r="N64" s="12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8"/>
      <c r="AF64" s="31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70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2"/>
      <c r="BU64" s="270"/>
      <c r="BV64" s="271"/>
      <c r="BW64" s="271"/>
      <c r="BX64" s="271"/>
      <c r="BY64" s="272"/>
      <c r="BZ64" s="147"/>
      <c r="CA64" s="148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20" t="s">
        <v>31</v>
      </c>
      <c r="C65" s="121"/>
      <c r="D65" s="122"/>
      <c r="E65" s="120" t="s">
        <v>30</v>
      </c>
      <c r="F65" s="121"/>
      <c r="G65" s="122"/>
      <c r="H65" s="120" t="s">
        <v>28</v>
      </c>
      <c r="I65" s="121"/>
      <c r="J65" s="122"/>
      <c r="K65" s="89"/>
      <c r="L65" s="90"/>
      <c r="M65" s="91"/>
      <c r="N65" s="98" t="str">
        <f>IF(B2=6,D3,IF(B2=5,D5,IF(B2=4,D3,IF(B2=3,"",""))))</f>
        <v>Quim Sánchez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0"/>
      <c r="AF65" s="30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 t="s">
        <v>2</v>
      </c>
      <c r="AV65" s="149"/>
      <c r="AW65" s="149"/>
      <c r="AX65" s="149"/>
      <c r="AY65" s="149"/>
      <c r="AZ65" s="149" t="s">
        <v>2</v>
      </c>
      <c r="BA65" s="149"/>
      <c r="BB65" s="149"/>
      <c r="BC65" s="149"/>
      <c r="BD65" s="149"/>
      <c r="BE65" s="167" t="str">
        <f>IF(BZ65=""," ",IF(LEFT(BZ65,1)="3",N65,N67))</f>
        <v> </v>
      </c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9"/>
      <c r="BU65" s="161">
        <f>IF(BZ65="","",VLOOKUP(BZ65,result,2,FALSE))</f>
      </c>
      <c r="BV65" s="162"/>
      <c r="BW65" s="162"/>
      <c r="BX65" s="162"/>
      <c r="BY65" s="163"/>
      <c r="BZ65" s="147"/>
      <c r="CA65" s="148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20"/>
      <c r="C66" s="121"/>
      <c r="D66" s="122"/>
      <c r="E66" s="120"/>
      <c r="F66" s="121"/>
      <c r="G66" s="122"/>
      <c r="H66" s="120"/>
      <c r="I66" s="121"/>
      <c r="J66" s="122"/>
      <c r="K66" s="92"/>
      <c r="L66" s="93"/>
      <c r="M66" s="94"/>
      <c r="N66" s="98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0"/>
      <c r="AF66" s="308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167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9"/>
      <c r="BU66" s="161"/>
      <c r="BV66" s="162"/>
      <c r="BW66" s="162"/>
      <c r="BX66" s="162"/>
      <c r="BY66" s="163"/>
      <c r="BZ66" s="147"/>
      <c r="CA66" s="148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279" t="s">
        <v>55</v>
      </c>
      <c r="B67" s="209" t="s">
        <v>52</v>
      </c>
      <c r="C67" s="210"/>
      <c r="D67" s="211"/>
      <c r="E67" s="209" t="s">
        <v>50</v>
      </c>
      <c r="F67" s="210"/>
      <c r="G67" s="211"/>
      <c r="H67" s="209" t="s">
        <v>52</v>
      </c>
      <c r="I67" s="210"/>
      <c r="J67" s="211"/>
      <c r="K67" s="92"/>
      <c r="L67" s="93"/>
      <c r="M67" s="94"/>
      <c r="N67" s="123" t="str">
        <f>IF(B2=6,D8,IF(B2=5,D6,IF(B2=4,D4,IF(B2=3,"",""))))</f>
        <v>Hervé Claret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5"/>
      <c r="AF67" s="308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167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9"/>
      <c r="BU67" s="161"/>
      <c r="BV67" s="162"/>
      <c r="BW67" s="162"/>
      <c r="BX67" s="162"/>
      <c r="BY67" s="163"/>
      <c r="BZ67" s="147"/>
      <c r="CA67" s="148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280"/>
      <c r="B68" s="220"/>
      <c r="C68" s="221"/>
      <c r="D68" s="222"/>
      <c r="E68" s="220"/>
      <c r="F68" s="221"/>
      <c r="G68" s="222"/>
      <c r="H68" s="220"/>
      <c r="I68" s="221"/>
      <c r="J68" s="222"/>
      <c r="K68" s="131"/>
      <c r="L68" s="132"/>
      <c r="M68" s="139"/>
      <c r="N68" s="176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8"/>
      <c r="AF68" s="308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170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2"/>
      <c r="BU68" s="161"/>
      <c r="BV68" s="162"/>
      <c r="BW68" s="162"/>
      <c r="BX68" s="162"/>
      <c r="BY68" s="163"/>
      <c r="BZ68" s="147"/>
      <c r="CA68" s="148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20" t="s">
        <v>27</v>
      </c>
      <c r="C69" s="121"/>
      <c r="D69" s="122"/>
      <c r="E69" s="120" t="s">
        <v>32</v>
      </c>
      <c r="F69" s="121"/>
      <c r="G69" s="122"/>
      <c r="H69" s="182"/>
      <c r="I69" s="183"/>
      <c r="J69" s="184"/>
      <c r="K69" s="89"/>
      <c r="L69" s="90"/>
      <c r="M69" s="91"/>
      <c r="N69" s="98">
        <f>IF(B2=6,D4,IF(B2=5,D3,IF(B2=4,"",IF(B2=3,"",""))))</f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307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 t="s">
        <v>2</v>
      </c>
      <c r="AV69" s="173"/>
      <c r="AW69" s="173"/>
      <c r="AX69" s="173"/>
      <c r="AY69" s="173"/>
      <c r="AZ69" s="173" t="s">
        <v>2</v>
      </c>
      <c r="BA69" s="173"/>
      <c r="BB69" s="173"/>
      <c r="BC69" s="173"/>
      <c r="BD69" s="173"/>
      <c r="BE69" s="164" t="str">
        <f>IF(BZ69=""," ",IF(LEFT(BZ69,1)="3",N69,N71))</f>
        <v> </v>
      </c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6"/>
      <c r="BU69" s="158">
        <f>IF(BZ69="","",VLOOKUP(BZ69,result,2,FALSE))</f>
      </c>
      <c r="BV69" s="159"/>
      <c r="BW69" s="159"/>
      <c r="BX69" s="159"/>
      <c r="BY69" s="160"/>
      <c r="BZ69" s="147"/>
      <c r="CA69" s="148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20"/>
      <c r="C70" s="121"/>
      <c r="D70" s="122"/>
      <c r="E70" s="120"/>
      <c r="F70" s="121"/>
      <c r="G70" s="122"/>
      <c r="H70" s="92"/>
      <c r="I70" s="93"/>
      <c r="J70" s="130"/>
      <c r="K70" s="92"/>
      <c r="L70" s="93"/>
      <c r="M70" s="94"/>
      <c r="N70" s="98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100"/>
      <c r="AF70" s="308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167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1"/>
      <c r="BV70" s="162"/>
      <c r="BW70" s="162"/>
      <c r="BX70" s="162"/>
      <c r="BY70" s="163"/>
      <c r="BZ70" s="147"/>
      <c r="CA70" s="148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279" t="s">
        <v>55</v>
      </c>
      <c r="B71" s="209" t="s">
        <v>49</v>
      </c>
      <c r="C71" s="210"/>
      <c r="D71" s="211"/>
      <c r="E71" s="209" t="s">
        <v>47</v>
      </c>
      <c r="F71" s="210"/>
      <c r="G71" s="211"/>
      <c r="H71" s="92"/>
      <c r="I71" s="93"/>
      <c r="J71" s="130"/>
      <c r="K71" s="92"/>
      <c r="L71" s="93"/>
      <c r="M71" s="94"/>
      <c r="N71" s="123">
        <f>IF(B2=6,D6,IF(B2=5,D7,IF(B2=4,"",IF(B2=3,"",""))))</f>
      </c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5"/>
      <c r="AF71" s="308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167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61"/>
      <c r="BV71" s="162"/>
      <c r="BW71" s="162"/>
      <c r="BX71" s="162"/>
      <c r="BY71" s="163"/>
      <c r="BZ71" s="147"/>
      <c r="CA71" s="148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280"/>
      <c r="B72" s="212"/>
      <c r="C72" s="213"/>
      <c r="D72" s="214"/>
      <c r="E72" s="212"/>
      <c r="F72" s="213"/>
      <c r="G72" s="214"/>
      <c r="H72" s="131"/>
      <c r="I72" s="132"/>
      <c r="J72" s="133"/>
      <c r="K72" s="131"/>
      <c r="L72" s="132"/>
      <c r="M72" s="139"/>
      <c r="N72" s="126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31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70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2"/>
      <c r="BU72" s="161"/>
      <c r="BV72" s="162"/>
      <c r="BW72" s="162"/>
      <c r="BX72" s="162"/>
      <c r="BY72" s="163"/>
      <c r="BZ72" s="147"/>
      <c r="CA72" s="148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20" t="s">
        <v>33</v>
      </c>
      <c r="C73" s="121"/>
      <c r="D73" s="122"/>
      <c r="E73" s="120" t="s">
        <v>27</v>
      </c>
      <c r="F73" s="121"/>
      <c r="G73" s="122"/>
      <c r="H73" s="89"/>
      <c r="I73" s="90"/>
      <c r="J73" s="129"/>
      <c r="K73" s="89"/>
      <c r="L73" s="90"/>
      <c r="M73" s="91"/>
      <c r="N73" s="98">
        <f>IF(B2=6,D7,IF(B2=5,D4,IF(B2=4,"",IF(B2=3,"",""))))</f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100"/>
      <c r="AF73" s="30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 t="s">
        <v>2</v>
      </c>
      <c r="AV73" s="149"/>
      <c r="AW73" s="149"/>
      <c r="AX73" s="149"/>
      <c r="AY73" s="149"/>
      <c r="AZ73" s="149" t="s">
        <v>2</v>
      </c>
      <c r="BA73" s="149"/>
      <c r="BB73" s="149"/>
      <c r="BC73" s="149"/>
      <c r="BD73" s="149"/>
      <c r="BE73" s="179" t="str">
        <f>IF(BZ73=""," ",IF(LEFT(BZ73,1)="3",N73,N75))</f>
        <v> </v>
      </c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267">
        <f>IF(BZ73="","",VLOOKUP(BZ73,result,2,FALSE))</f>
      </c>
      <c r="BV73" s="268"/>
      <c r="BW73" s="268"/>
      <c r="BX73" s="268"/>
      <c r="BY73" s="269"/>
      <c r="BZ73" s="147"/>
      <c r="CA73" s="148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20"/>
      <c r="C74" s="121"/>
      <c r="D74" s="122"/>
      <c r="E74" s="120"/>
      <c r="F74" s="121"/>
      <c r="G74" s="122"/>
      <c r="H74" s="92"/>
      <c r="I74" s="93"/>
      <c r="J74" s="130"/>
      <c r="K74" s="92"/>
      <c r="L74" s="93"/>
      <c r="M74" s="94"/>
      <c r="N74" s="98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100"/>
      <c r="AF74" s="308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167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61"/>
      <c r="BV74" s="162"/>
      <c r="BW74" s="162"/>
      <c r="BX74" s="162"/>
      <c r="BY74" s="163"/>
      <c r="BZ74" s="147"/>
      <c r="CA74" s="148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279" t="s">
        <v>55</v>
      </c>
      <c r="B75" s="209" t="s">
        <v>47</v>
      </c>
      <c r="C75" s="210"/>
      <c r="D75" s="211"/>
      <c r="E75" s="209" t="s">
        <v>52</v>
      </c>
      <c r="F75" s="210"/>
      <c r="G75" s="211"/>
      <c r="H75" s="92"/>
      <c r="I75" s="93"/>
      <c r="J75" s="130"/>
      <c r="K75" s="92"/>
      <c r="L75" s="93"/>
      <c r="M75" s="94"/>
      <c r="N75" s="123">
        <f>IF(B2=6,D8,IF(B2=5,D6,IF(B2=4,"",IF(B2=3,"",""))))</f>
      </c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5"/>
      <c r="AF75" s="308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167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61"/>
      <c r="BV75" s="162"/>
      <c r="BW75" s="162"/>
      <c r="BX75" s="162"/>
      <c r="BY75" s="163"/>
      <c r="BZ75" s="147"/>
      <c r="CA75" s="148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280"/>
      <c r="B76" s="212"/>
      <c r="C76" s="213"/>
      <c r="D76" s="214"/>
      <c r="E76" s="212"/>
      <c r="F76" s="213"/>
      <c r="G76" s="214"/>
      <c r="H76" s="131"/>
      <c r="I76" s="132"/>
      <c r="J76" s="133"/>
      <c r="K76" s="131"/>
      <c r="L76" s="132"/>
      <c r="M76" s="139"/>
      <c r="N76" s="126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8"/>
      <c r="AF76" s="31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70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2"/>
      <c r="BU76" s="270"/>
      <c r="BV76" s="271"/>
      <c r="BW76" s="271"/>
      <c r="BX76" s="271"/>
      <c r="BY76" s="272"/>
      <c r="BZ76" s="147"/>
      <c r="CA76" s="148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20" t="s">
        <v>24</v>
      </c>
      <c r="C77" s="121"/>
      <c r="D77" s="122"/>
      <c r="E77" s="120" t="s">
        <v>21</v>
      </c>
      <c r="F77" s="121"/>
      <c r="G77" s="122"/>
      <c r="H77" s="89"/>
      <c r="I77" s="90"/>
      <c r="J77" s="129"/>
      <c r="K77" s="89"/>
      <c r="L77" s="90"/>
      <c r="M77" s="91"/>
      <c r="N77" s="98">
        <f>IF(B2=6,D3,IF(B2=5,D5,IF(B2=4,"",IF(B2=3,"",""))))</f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30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 t="s">
        <v>2</v>
      </c>
      <c r="AV77" s="149"/>
      <c r="AW77" s="149"/>
      <c r="AX77" s="149"/>
      <c r="AY77" s="149"/>
      <c r="AZ77" s="149" t="s">
        <v>2</v>
      </c>
      <c r="BA77" s="149"/>
      <c r="BB77" s="149"/>
      <c r="BC77" s="149"/>
      <c r="BD77" s="149"/>
      <c r="BE77" s="179" t="str">
        <f>IF(BZ77=""," ",IF(LEFT(BZ77,1)="3",N77,N79))</f>
        <v> </v>
      </c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1"/>
      <c r="BU77" s="267">
        <f>IF(BZ77="","",VLOOKUP(BZ77,result,2,FALSE))</f>
      </c>
      <c r="BV77" s="268"/>
      <c r="BW77" s="268"/>
      <c r="BX77" s="268"/>
      <c r="BY77" s="269"/>
      <c r="BZ77" s="147"/>
      <c r="CA77" s="148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20"/>
      <c r="C78" s="121"/>
      <c r="D78" s="122"/>
      <c r="E78" s="120"/>
      <c r="F78" s="121"/>
      <c r="G78" s="122"/>
      <c r="H78" s="92"/>
      <c r="I78" s="93"/>
      <c r="J78" s="130"/>
      <c r="K78" s="92"/>
      <c r="L78" s="93"/>
      <c r="M78" s="94"/>
      <c r="N78" s="98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308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167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9"/>
      <c r="BU78" s="161"/>
      <c r="BV78" s="162"/>
      <c r="BW78" s="162"/>
      <c r="BX78" s="162"/>
      <c r="BY78" s="163"/>
      <c r="BZ78" s="147"/>
      <c r="CA78" s="148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279" t="s">
        <v>55</v>
      </c>
      <c r="B79" s="209" t="s">
        <v>50</v>
      </c>
      <c r="C79" s="210"/>
      <c r="D79" s="211"/>
      <c r="E79" s="209" t="s">
        <v>49</v>
      </c>
      <c r="F79" s="210"/>
      <c r="G79" s="211"/>
      <c r="H79" s="92"/>
      <c r="I79" s="93"/>
      <c r="J79" s="130"/>
      <c r="K79" s="92"/>
      <c r="L79" s="93"/>
      <c r="M79" s="94"/>
      <c r="N79" s="123">
        <f>IF(B2=6,D5,IF(B2=5,D7,IF(B2=4,"",IF(B2=3,"",""))))</f>
      </c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5"/>
      <c r="AF79" s="308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167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9"/>
      <c r="BU79" s="161"/>
      <c r="BV79" s="162"/>
      <c r="BW79" s="162"/>
      <c r="BX79" s="162"/>
      <c r="BY79" s="163"/>
      <c r="BZ79" s="147"/>
      <c r="CA79" s="148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280"/>
      <c r="B80" s="212"/>
      <c r="C80" s="213"/>
      <c r="D80" s="214"/>
      <c r="E80" s="212"/>
      <c r="F80" s="213"/>
      <c r="G80" s="214"/>
      <c r="H80" s="131"/>
      <c r="I80" s="132"/>
      <c r="J80" s="133"/>
      <c r="K80" s="131"/>
      <c r="L80" s="132"/>
      <c r="M80" s="139"/>
      <c r="N80" s="12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8"/>
      <c r="AF80" s="31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70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2"/>
      <c r="BU80" s="270"/>
      <c r="BV80" s="271"/>
      <c r="BW80" s="271"/>
      <c r="BX80" s="271"/>
      <c r="BY80" s="272"/>
      <c r="BZ80" s="147"/>
      <c r="CA80" s="148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20" t="s">
        <v>34</v>
      </c>
      <c r="C81" s="121"/>
      <c r="D81" s="122"/>
      <c r="E81" s="120" t="s">
        <v>28</v>
      </c>
      <c r="F81" s="121"/>
      <c r="G81" s="122"/>
      <c r="H81" s="89"/>
      <c r="I81" s="90"/>
      <c r="J81" s="129"/>
      <c r="K81" s="89"/>
      <c r="L81" s="90"/>
      <c r="M81" s="91"/>
      <c r="N81" s="98">
        <f>IF(B2=6,D6,IF(B2=5,D3,IF(B2=4,"",IF(B2=3,"",""))))</f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100"/>
      <c r="AF81" s="30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 t="s">
        <v>2</v>
      </c>
      <c r="AV81" s="149"/>
      <c r="AW81" s="149"/>
      <c r="AX81" s="149"/>
      <c r="AY81" s="149"/>
      <c r="AZ81" s="149" t="s">
        <v>2</v>
      </c>
      <c r="BA81" s="149"/>
      <c r="BB81" s="149"/>
      <c r="BC81" s="149"/>
      <c r="BD81" s="149"/>
      <c r="BE81" s="167" t="str">
        <f>IF(BZ81=""," ",IF(LEFT(BZ81,1)="3",N81,N83))</f>
        <v> </v>
      </c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9"/>
      <c r="BU81" s="161">
        <f>IF(BZ81="","",VLOOKUP(BZ81,result,2,FALSE))</f>
      </c>
      <c r="BV81" s="162"/>
      <c r="BW81" s="162"/>
      <c r="BX81" s="162"/>
      <c r="BY81" s="163"/>
      <c r="BZ81" s="147"/>
      <c r="CA81" s="148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20"/>
      <c r="C82" s="121"/>
      <c r="D82" s="122"/>
      <c r="E82" s="120"/>
      <c r="F82" s="121"/>
      <c r="G82" s="122"/>
      <c r="H82" s="92"/>
      <c r="I82" s="93"/>
      <c r="J82" s="130"/>
      <c r="K82" s="92"/>
      <c r="L82" s="93"/>
      <c r="M82" s="94"/>
      <c r="N82" s="98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100"/>
      <c r="AF82" s="308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167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9"/>
      <c r="BU82" s="161"/>
      <c r="BV82" s="162"/>
      <c r="BW82" s="162"/>
      <c r="BX82" s="162"/>
      <c r="BY82" s="163"/>
      <c r="BZ82" s="147"/>
      <c r="CA82" s="148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279" t="s">
        <v>55</v>
      </c>
      <c r="B83" s="209" t="s">
        <v>48</v>
      </c>
      <c r="C83" s="210"/>
      <c r="D83" s="211"/>
      <c r="E83" s="209" t="s">
        <v>48</v>
      </c>
      <c r="F83" s="210"/>
      <c r="G83" s="211"/>
      <c r="H83" s="92"/>
      <c r="I83" s="93"/>
      <c r="J83" s="130"/>
      <c r="K83" s="92"/>
      <c r="L83" s="93"/>
      <c r="M83" s="94"/>
      <c r="N83" s="123">
        <f>IF(B2=6,D8,IF(B2=5,D4,IF(B2=4,"",IF(B2=3,"",""))))</f>
      </c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5"/>
      <c r="AF83" s="308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167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9"/>
      <c r="BU83" s="161"/>
      <c r="BV83" s="162"/>
      <c r="BW83" s="162"/>
      <c r="BX83" s="162"/>
      <c r="BY83" s="163"/>
      <c r="BZ83" s="147"/>
      <c r="CA83" s="148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280"/>
      <c r="B84" s="220"/>
      <c r="C84" s="221"/>
      <c r="D84" s="222"/>
      <c r="E84" s="212"/>
      <c r="F84" s="213"/>
      <c r="G84" s="214"/>
      <c r="H84" s="131"/>
      <c r="I84" s="132"/>
      <c r="J84" s="133"/>
      <c r="K84" s="131"/>
      <c r="L84" s="132"/>
      <c r="M84" s="139"/>
      <c r="N84" s="176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8"/>
      <c r="AF84" s="308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170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2"/>
      <c r="BU84" s="161"/>
      <c r="BV84" s="162"/>
      <c r="BW84" s="162"/>
      <c r="BX84" s="162"/>
      <c r="BY84" s="163"/>
      <c r="BZ84" s="147"/>
      <c r="CA84" s="148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20" t="s">
        <v>23</v>
      </c>
      <c r="C85" s="121"/>
      <c r="D85" s="122"/>
      <c r="E85" s="182"/>
      <c r="F85" s="183"/>
      <c r="G85" s="184"/>
      <c r="H85" s="89"/>
      <c r="I85" s="90"/>
      <c r="J85" s="129"/>
      <c r="K85" s="89"/>
      <c r="L85" s="90"/>
      <c r="M85" s="91"/>
      <c r="N85" s="98">
        <f>IF(B2=6,D4,IF(B2=5,"",IF(B2=4,"",IF(B2=3,"",""))))</f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100"/>
      <c r="AF85" s="307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 t="s">
        <v>2</v>
      </c>
      <c r="AV85" s="173"/>
      <c r="AW85" s="173"/>
      <c r="AX85" s="173"/>
      <c r="AY85" s="173"/>
      <c r="AZ85" s="173" t="s">
        <v>2</v>
      </c>
      <c r="BA85" s="173"/>
      <c r="BB85" s="173"/>
      <c r="BC85" s="173"/>
      <c r="BD85" s="173"/>
      <c r="BE85" s="164" t="str">
        <f>IF(BZ85=""," ",IF(LEFT(BZ85,1)="3",N85,N87))</f>
        <v> </v>
      </c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6"/>
      <c r="BU85" s="158">
        <f>IF(BZ85="","",VLOOKUP(BZ85,result,2,FALSE))</f>
      </c>
      <c r="BV85" s="159"/>
      <c r="BW85" s="159"/>
      <c r="BX85" s="159"/>
      <c r="BY85" s="160"/>
      <c r="BZ85" s="147"/>
      <c r="CA85" s="148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20"/>
      <c r="C86" s="121"/>
      <c r="D86" s="122"/>
      <c r="E86" s="92"/>
      <c r="F86" s="93"/>
      <c r="G86" s="130"/>
      <c r="H86" s="92"/>
      <c r="I86" s="93"/>
      <c r="J86" s="130"/>
      <c r="K86" s="92"/>
      <c r="L86" s="93"/>
      <c r="M86" s="94"/>
      <c r="N86" s="98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100"/>
      <c r="AF86" s="308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67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9"/>
      <c r="BU86" s="161"/>
      <c r="BV86" s="162"/>
      <c r="BW86" s="162"/>
      <c r="BX86" s="162"/>
      <c r="BY86" s="163"/>
      <c r="BZ86" s="147"/>
      <c r="CA86" s="148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279" t="s">
        <v>55</v>
      </c>
      <c r="B87" s="209" t="s">
        <v>51</v>
      </c>
      <c r="C87" s="210"/>
      <c r="D87" s="211"/>
      <c r="E87" s="92"/>
      <c r="F87" s="93"/>
      <c r="G87" s="130"/>
      <c r="H87" s="92"/>
      <c r="I87" s="93"/>
      <c r="J87" s="130"/>
      <c r="K87" s="92"/>
      <c r="L87" s="93"/>
      <c r="M87" s="94"/>
      <c r="N87" s="123">
        <f>IF(B2=6,D5,IF(B2=5,"",IF(B2=4,"",IF(B2=3,"",""))))</f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5"/>
      <c r="AF87" s="308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67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9"/>
      <c r="BU87" s="161"/>
      <c r="BV87" s="162"/>
      <c r="BW87" s="162"/>
      <c r="BX87" s="162"/>
      <c r="BY87" s="163"/>
      <c r="BZ87" s="147"/>
      <c r="CA87" s="148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280"/>
      <c r="B88" s="212"/>
      <c r="C88" s="213"/>
      <c r="D88" s="214"/>
      <c r="E88" s="131"/>
      <c r="F88" s="132"/>
      <c r="G88" s="133"/>
      <c r="H88" s="131"/>
      <c r="I88" s="132"/>
      <c r="J88" s="133"/>
      <c r="K88" s="131"/>
      <c r="L88" s="132"/>
      <c r="M88" s="139"/>
      <c r="N88" s="12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31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70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2"/>
      <c r="BU88" s="161"/>
      <c r="BV88" s="162"/>
      <c r="BW88" s="162"/>
      <c r="BX88" s="162"/>
      <c r="BY88" s="163"/>
      <c r="BZ88" s="147"/>
      <c r="CA88" s="148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20" t="s">
        <v>32</v>
      </c>
      <c r="C89" s="121"/>
      <c r="D89" s="122"/>
      <c r="E89" s="89"/>
      <c r="F89" s="90"/>
      <c r="G89" s="129"/>
      <c r="H89" s="89"/>
      <c r="I89" s="90"/>
      <c r="J89" s="129"/>
      <c r="K89" s="89"/>
      <c r="L89" s="90"/>
      <c r="M89" s="91"/>
      <c r="N89" s="98">
        <f>IF(B2=6,D3,IF(B2=5,"",IF(B2=4,"",IF(B2=3,"",""))))</f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100"/>
      <c r="AF89" s="30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 t="s">
        <v>2</v>
      </c>
      <c r="BA89" s="149"/>
      <c r="BB89" s="149"/>
      <c r="BC89" s="149"/>
      <c r="BD89" s="149"/>
      <c r="BE89" s="179" t="str">
        <f>IF(BZ89=""," ",IF(LEFT(BZ89,1)="3",N89,N91))</f>
        <v> </v>
      </c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1"/>
      <c r="BU89" s="267">
        <f>IF(BZ89="","",VLOOKUP(BZ89,result,2,FALSE))</f>
      </c>
      <c r="BV89" s="268"/>
      <c r="BW89" s="268"/>
      <c r="BX89" s="268"/>
      <c r="BY89" s="269"/>
      <c r="BZ89" s="147"/>
      <c r="CA89" s="148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20"/>
      <c r="C90" s="121"/>
      <c r="D90" s="122"/>
      <c r="E90" s="92"/>
      <c r="F90" s="93"/>
      <c r="G90" s="130"/>
      <c r="H90" s="92"/>
      <c r="I90" s="93"/>
      <c r="J90" s="130"/>
      <c r="K90" s="92"/>
      <c r="L90" s="93"/>
      <c r="M90" s="94"/>
      <c r="N90" s="98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100"/>
      <c r="AF90" s="308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167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9"/>
      <c r="BU90" s="161"/>
      <c r="BV90" s="162"/>
      <c r="BW90" s="162"/>
      <c r="BX90" s="162"/>
      <c r="BY90" s="163"/>
      <c r="BZ90" s="147"/>
      <c r="CA90" s="148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279" t="s">
        <v>55</v>
      </c>
      <c r="B91" s="209" t="s">
        <v>50</v>
      </c>
      <c r="C91" s="210"/>
      <c r="D91" s="211"/>
      <c r="E91" s="92"/>
      <c r="F91" s="93"/>
      <c r="G91" s="130"/>
      <c r="H91" s="92"/>
      <c r="I91" s="93"/>
      <c r="J91" s="130"/>
      <c r="K91" s="92"/>
      <c r="L91" s="93"/>
      <c r="M91" s="94"/>
      <c r="N91" s="123">
        <f>IF(B2=6,D7,IF(B2=5,"",IF(B2=4,"",IF(B2=3,"",""))))</f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308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167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9"/>
      <c r="BU91" s="161"/>
      <c r="BV91" s="162"/>
      <c r="BW91" s="162"/>
      <c r="BX91" s="162"/>
      <c r="BY91" s="163"/>
      <c r="BZ91" s="147"/>
      <c r="CA91" s="148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280"/>
      <c r="B92" s="212"/>
      <c r="C92" s="213"/>
      <c r="D92" s="214"/>
      <c r="E92" s="131"/>
      <c r="F92" s="132"/>
      <c r="G92" s="133"/>
      <c r="H92" s="131"/>
      <c r="I92" s="132"/>
      <c r="J92" s="133"/>
      <c r="K92" s="131"/>
      <c r="L92" s="132"/>
      <c r="M92" s="139"/>
      <c r="N92" s="126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8"/>
      <c r="AF92" s="31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70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2"/>
      <c r="BU92" s="270"/>
      <c r="BV92" s="271"/>
      <c r="BW92" s="271"/>
      <c r="BX92" s="271"/>
      <c r="BY92" s="272"/>
      <c r="BZ92" s="147"/>
      <c r="CA92" s="148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20" t="s">
        <v>35</v>
      </c>
      <c r="C93" s="121"/>
      <c r="D93" s="122"/>
      <c r="E93" s="89"/>
      <c r="F93" s="90"/>
      <c r="G93" s="129"/>
      <c r="H93" s="89"/>
      <c r="I93" s="90"/>
      <c r="J93" s="129"/>
      <c r="K93" s="89"/>
      <c r="L93" s="90"/>
      <c r="M93" s="91"/>
      <c r="N93" s="98">
        <f>IF(B2=6,D5,IF(B2=5,"",IF(B2=4,"",IF(B2=3,"",""))))</f>
      </c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100"/>
      <c r="AF93" s="30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 t="s">
        <v>2</v>
      </c>
      <c r="AV93" s="149"/>
      <c r="AW93" s="149"/>
      <c r="AX93" s="149"/>
      <c r="AY93" s="149"/>
      <c r="AZ93" s="149" t="s">
        <v>2</v>
      </c>
      <c r="BA93" s="149"/>
      <c r="BB93" s="149"/>
      <c r="BC93" s="149"/>
      <c r="BD93" s="149"/>
      <c r="BE93" s="179" t="str">
        <f>IF(BZ93=""," ",IF(LEFT(BZ93,1)="3",N93,N95))</f>
        <v> </v>
      </c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1"/>
      <c r="BU93" s="267">
        <f>IF(BZ93="","",VLOOKUP(BZ93,result,2,FALSE))</f>
      </c>
      <c r="BV93" s="268"/>
      <c r="BW93" s="268"/>
      <c r="BX93" s="268"/>
      <c r="BY93" s="269"/>
      <c r="BZ93" s="147"/>
      <c r="CA93" s="148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20"/>
      <c r="C94" s="121"/>
      <c r="D94" s="122"/>
      <c r="E94" s="92"/>
      <c r="F94" s="93"/>
      <c r="G94" s="130"/>
      <c r="H94" s="92"/>
      <c r="I94" s="93"/>
      <c r="J94" s="130"/>
      <c r="K94" s="92"/>
      <c r="L94" s="93"/>
      <c r="M94" s="94"/>
      <c r="N94" s="98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100"/>
      <c r="AF94" s="308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167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9"/>
      <c r="BU94" s="161"/>
      <c r="BV94" s="162"/>
      <c r="BW94" s="162"/>
      <c r="BX94" s="162"/>
      <c r="BY94" s="163"/>
      <c r="BZ94" s="147"/>
      <c r="CA94" s="148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279" t="s">
        <v>55</v>
      </c>
      <c r="B95" s="209" t="s">
        <v>49</v>
      </c>
      <c r="C95" s="210"/>
      <c r="D95" s="211"/>
      <c r="E95" s="92"/>
      <c r="F95" s="93"/>
      <c r="G95" s="130"/>
      <c r="H95" s="92"/>
      <c r="I95" s="93"/>
      <c r="J95" s="130"/>
      <c r="K95" s="92"/>
      <c r="L95" s="93"/>
      <c r="M95" s="94"/>
      <c r="N95" s="123">
        <f>IF(B2=6,D8,IF(B2=5,"",IF(B2=4,"",IF(B2=3,"",""))))</f>
      </c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308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167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9"/>
      <c r="BU95" s="161"/>
      <c r="BV95" s="162"/>
      <c r="BW95" s="162"/>
      <c r="BX95" s="162"/>
      <c r="BY95" s="163"/>
      <c r="BZ95" s="147"/>
      <c r="CA95" s="148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280"/>
      <c r="B96" s="212"/>
      <c r="C96" s="213"/>
      <c r="D96" s="214"/>
      <c r="E96" s="131"/>
      <c r="F96" s="132"/>
      <c r="G96" s="133"/>
      <c r="H96" s="131"/>
      <c r="I96" s="132"/>
      <c r="J96" s="133"/>
      <c r="K96" s="131"/>
      <c r="L96" s="132"/>
      <c r="M96" s="139"/>
      <c r="N96" s="126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8"/>
      <c r="AF96" s="31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70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2"/>
      <c r="BU96" s="270"/>
      <c r="BV96" s="271"/>
      <c r="BW96" s="271"/>
      <c r="BX96" s="271"/>
      <c r="BY96" s="272"/>
      <c r="BZ96" s="147"/>
      <c r="CA96" s="148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20" t="s">
        <v>26</v>
      </c>
      <c r="C97" s="121"/>
      <c r="D97" s="122"/>
      <c r="E97" s="89"/>
      <c r="F97" s="90"/>
      <c r="G97" s="129"/>
      <c r="H97" s="89"/>
      <c r="I97" s="90"/>
      <c r="J97" s="129"/>
      <c r="K97" s="89"/>
      <c r="L97" s="90"/>
      <c r="M97" s="91"/>
      <c r="N97" s="98">
        <f>IF(B2=6,D6,IF(B2=5,"",IF(B2=4,"",IF(B2=3,"",""))))</f>
      </c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100"/>
      <c r="AF97" s="30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 t="s">
        <v>2</v>
      </c>
      <c r="AV97" s="149"/>
      <c r="AW97" s="149"/>
      <c r="AX97" s="149"/>
      <c r="AY97" s="149"/>
      <c r="AZ97" s="149" t="s">
        <v>2</v>
      </c>
      <c r="BA97" s="149"/>
      <c r="BB97" s="149"/>
      <c r="BC97" s="149"/>
      <c r="BD97" s="149"/>
      <c r="BE97" s="179" t="str">
        <f>IF(BZ97=""," ",IF(LEFT(BZ97,1)="3",N97,N99))</f>
        <v> </v>
      </c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1"/>
      <c r="BU97" s="267">
        <f>IF(BZ97="","",VLOOKUP(BZ97,result,2,FALSE))</f>
      </c>
      <c r="BV97" s="268"/>
      <c r="BW97" s="268"/>
      <c r="BX97" s="268"/>
      <c r="BY97" s="269"/>
      <c r="BZ97" s="147"/>
      <c r="CA97" s="148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20"/>
      <c r="C98" s="121"/>
      <c r="D98" s="122"/>
      <c r="E98" s="92"/>
      <c r="F98" s="93"/>
      <c r="G98" s="130"/>
      <c r="H98" s="92"/>
      <c r="I98" s="93"/>
      <c r="J98" s="130"/>
      <c r="K98" s="92"/>
      <c r="L98" s="93"/>
      <c r="M98" s="94"/>
      <c r="N98" s="98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100"/>
      <c r="AF98" s="308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167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9"/>
      <c r="BU98" s="161"/>
      <c r="BV98" s="162"/>
      <c r="BW98" s="162"/>
      <c r="BX98" s="162"/>
      <c r="BY98" s="163"/>
      <c r="BZ98" s="147"/>
      <c r="CA98" s="148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279" t="s">
        <v>55</v>
      </c>
      <c r="B99" s="209" t="s">
        <v>52</v>
      </c>
      <c r="C99" s="210"/>
      <c r="D99" s="211"/>
      <c r="E99" s="92"/>
      <c r="F99" s="93"/>
      <c r="G99" s="130"/>
      <c r="H99" s="92"/>
      <c r="I99" s="93"/>
      <c r="J99" s="130"/>
      <c r="K99" s="92"/>
      <c r="L99" s="93"/>
      <c r="M99" s="94"/>
      <c r="N99" s="123">
        <f>IF(B2=6,D7,IF(B2=5,"",IF(B2=4,"",IF(B2=3,"",""))))</f>
      </c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5"/>
      <c r="AF99" s="308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167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9"/>
      <c r="BU99" s="161"/>
      <c r="BV99" s="162"/>
      <c r="BW99" s="162"/>
      <c r="BX99" s="162"/>
      <c r="BY99" s="163"/>
      <c r="BZ99" s="147"/>
      <c r="CA99" s="148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280"/>
      <c r="B100" s="212"/>
      <c r="C100" s="213"/>
      <c r="D100" s="214"/>
      <c r="E100" s="131"/>
      <c r="F100" s="132"/>
      <c r="G100" s="133"/>
      <c r="H100" s="131"/>
      <c r="I100" s="132"/>
      <c r="J100" s="133"/>
      <c r="K100" s="131"/>
      <c r="L100" s="132"/>
      <c r="M100" s="139"/>
      <c r="N100" s="126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  <c r="AF100" s="308"/>
      <c r="AG100" s="87"/>
      <c r="AH100" s="87"/>
      <c r="AI100" s="87"/>
      <c r="AJ100" s="87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70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2"/>
      <c r="BU100" s="270"/>
      <c r="BV100" s="271"/>
      <c r="BW100" s="271"/>
      <c r="BX100" s="271"/>
      <c r="BY100" s="272"/>
      <c r="BZ100" s="147"/>
      <c r="CA100" s="148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20" t="s">
        <v>28</v>
      </c>
      <c r="C101" s="121"/>
      <c r="D101" s="122"/>
      <c r="E101" s="89"/>
      <c r="F101" s="90"/>
      <c r="G101" s="129"/>
      <c r="H101" s="89"/>
      <c r="I101" s="90"/>
      <c r="J101" s="129"/>
      <c r="K101" s="89"/>
      <c r="L101" s="90"/>
      <c r="M101" s="91"/>
      <c r="N101" s="98">
        <f>IF(B2=6,D3,IF(B2=5,"",IF(B2=4,"",IF(B2=3,"",""))))</f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100"/>
      <c r="AF101" s="309"/>
      <c r="AG101" s="149"/>
      <c r="AH101" s="149"/>
      <c r="AI101" s="149"/>
      <c r="AJ101" s="149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 t="s">
        <v>2</v>
      </c>
      <c r="AV101" s="87"/>
      <c r="AW101" s="87"/>
      <c r="AX101" s="87"/>
      <c r="AY101" s="87"/>
      <c r="AZ101" s="87" t="s">
        <v>2</v>
      </c>
      <c r="BA101" s="87"/>
      <c r="BB101" s="87"/>
      <c r="BC101" s="87"/>
      <c r="BD101" s="87"/>
      <c r="BE101" s="167" t="str">
        <f>IF(BZ101=""," ",IF(LEFT(BZ101,1)="3",N101,N103))</f>
        <v> </v>
      </c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9"/>
      <c r="BU101" s="161">
        <f>IF(BZ101="","",VLOOKUP(BZ101,result,2,FALSE))</f>
      </c>
      <c r="BV101" s="162"/>
      <c r="BW101" s="162"/>
      <c r="BX101" s="162"/>
      <c r="BY101" s="163"/>
      <c r="BZ101" s="147"/>
      <c r="CA101" s="148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20"/>
      <c r="C102" s="121"/>
      <c r="D102" s="122"/>
      <c r="E102" s="92"/>
      <c r="F102" s="93"/>
      <c r="G102" s="130"/>
      <c r="H102" s="92"/>
      <c r="I102" s="93"/>
      <c r="J102" s="130"/>
      <c r="K102" s="92"/>
      <c r="L102" s="93"/>
      <c r="M102" s="94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100"/>
      <c r="AF102" s="308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167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9"/>
      <c r="BU102" s="161"/>
      <c r="BV102" s="162"/>
      <c r="BW102" s="162"/>
      <c r="BX102" s="162"/>
      <c r="BY102" s="163"/>
      <c r="BZ102" s="147"/>
      <c r="CA102" s="148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279" t="s">
        <v>55</v>
      </c>
      <c r="B103" s="209" t="s">
        <v>47</v>
      </c>
      <c r="C103" s="210"/>
      <c r="D103" s="211"/>
      <c r="E103" s="92"/>
      <c r="F103" s="93"/>
      <c r="G103" s="130"/>
      <c r="H103" s="92"/>
      <c r="I103" s="93"/>
      <c r="J103" s="130"/>
      <c r="K103" s="92"/>
      <c r="L103" s="93"/>
      <c r="M103" s="94"/>
      <c r="N103" s="123">
        <f>IF(B2=6,D4,IF(B2=5,"",IF(B2=4,"",IF(B2=3,"",""))))</f>
      </c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3"/>
      <c r="AF103" s="308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167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9"/>
      <c r="BU103" s="161"/>
      <c r="BV103" s="162"/>
      <c r="BW103" s="162"/>
      <c r="BX103" s="162"/>
      <c r="BY103" s="163"/>
      <c r="BZ103" s="147"/>
      <c r="CA103" s="148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280"/>
      <c r="B104" s="220"/>
      <c r="C104" s="221"/>
      <c r="D104" s="222"/>
      <c r="E104" s="95"/>
      <c r="F104" s="96"/>
      <c r="G104" s="146"/>
      <c r="H104" s="95"/>
      <c r="I104" s="96"/>
      <c r="J104" s="146"/>
      <c r="K104" s="95"/>
      <c r="L104" s="96"/>
      <c r="M104" s="97"/>
      <c r="N104" s="154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6"/>
      <c r="AF104" s="311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276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8"/>
      <c r="BU104" s="273"/>
      <c r="BV104" s="274"/>
      <c r="BW104" s="274"/>
      <c r="BX104" s="274"/>
      <c r="BY104" s="275"/>
      <c r="BZ104" s="147"/>
      <c r="CA104" s="148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13">
        <f aca="true" t="shared" si="0" ref="CD105:CI105">CD45+CD49+CD53+CD57+CD61+CD65+CD69+CD73+CD77+CD81+CD85+CD89+CD93+CD97+CD101</f>
        <v>0</v>
      </c>
      <c r="CE105" s="113">
        <f t="shared" si="0"/>
        <v>0</v>
      </c>
      <c r="CF105" s="113">
        <f t="shared" si="0"/>
        <v>0</v>
      </c>
      <c r="CG105" s="113">
        <f t="shared" si="0"/>
        <v>0</v>
      </c>
      <c r="CH105" s="113">
        <f t="shared" si="0"/>
        <v>0</v>
      </c>
      <c r="CI105" s="113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13"/>
      <c r="CE106" s="113"/>
      <c r="CF106" s="113"/>
      <c r="CG106" s="113"/>
      <c r="CH106" s="113"/>
      <c r="CI106" s="113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75" t="s">
        <v>36</v>
      </c>
      <c r="AI107" s="76"/>
      <c r="AJ107" s="77"/>
      <c r="AK107" s="75" t="s">
        <v>37</v>
      </c>
      <c r="AL107" s="76"/>
      <c r="AM107" s="77"/>
      <c r="AN107" s="75" t="s">
        <v>38</v>
      </c>
      <c r="AO107" s="76"/>
      <c r="AP107" s="77"/>
      <c r="AQ107" s="78" t="s">
        <v>82</v>
      </c>
      <c r="AR107" s="79"/>
      <c r="AS107" s="80"/>
      <c r="AT107" s="75" t="s">
        <v>39</v>
      </c>
      <c r="AU107" s="76"/>
      <c r="AV107" s="77"/>
      <c r="AW107" s="81" t="s">
        <v>40</v>
      </c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3"/>
      <c r="BZ107" s="30"/>
      <c r="CA107" s="30"/>
      <c r="CB107" s="30"/>
      <c r="CC107" s="3"/>
      <c r="CD107" s="113">
        <f aca="true" t="shared" si="1" ref="CD107:CI107">CD46+CD50+CD54+CD58+CD62+CD66+CD70+CD74+CD78+CD82+CD86+CD90+CD94+CD98+CD102</f>
        <v>0</v>
      </c>
      <c r="CE107" s="113">
        <f t="shared" si="1"/>
        <v>0</v>
      </c>
      <c r="CF107" s="113">
        <f t="shared" si="1"/>
        <v>0</v>
      </c>
      <c r="CG107" s="113">
        <f t="shared" si="1"/>
        <v>0</v>
      </c>
      <c r="CH107" s="113">
        <f t="shared" si="1"/>
        <v>0</v>
      </c>
      <c r="CI107" s="113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04">
        <f aca="true" t="shared" si="2" ref="G108:G113">IF(AH108&lt;&gt;"",RANK(AT108,$AT$108:$AT$113),"")</f>
      </c>
      <c r="H108" s="105"/>
      <c r="I108" s="105"/>
      <c r="J108" s="106"/>
      <c r="K108" s="35" t="str">
        <f>IF(D29&lt;&gt;"",D29&amp;"   ("&amp;V29&amp;")","")</f>
        <v>Quim Sánchez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01">
        <f aca="true" t="shared" si="3" ref="AH108:AH113">IF(SUM(AK108:AP109)=0,"",SUM(AK108:AN108))</f>
      </c>
      <c r="AI108" s="102"/>
      <c r="AJ108" s="103"/>
      <c r="AK108" s="101">
        <f>IF(CD105+CD107=0,"",CD105)</f>
      </c>
      <c r="AL108" s="102"/>
      <c r="AM108" s="103"/>
      <c r="AN108" s="101">
        <f>IF(CD105+CD107=0,"",CD107)</f>
      </c>
      <c r="AO108" s="102"/>
      <c r="AP108" s="103"/>
      <c r="AQ108" s="114"/>
      <c r="AR108" s="115"/>
      <c r="AS108" s="116"/>
      <c r="AT108" s="101">
        <f aca="true" t="shared" si="4" ref="AT108:AT113">IF(AH108&lt;&gt;"",AK108*2+AN108-AQ108,"")</f>
      </c>
      <c r="AU108" s="102"/>
      <c r="AV108" s="103"/>
      <c r="AW108" s="107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9"/>
      <c r="BZ108" s="30"/>
      <c r="CA108" s="30"/>
      <c r="CB108" s="30"/>
      <c r="CC108" s="3"/>
      <c r="CD108" s="113"/>
      <c r="CE108" s="113"/>
      <c r="CF108" s="113"/>
      <c r="CG108" s="113"/>
      <c r="CH108" s="113"/>
      <c r="CI108" s="113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04">
        <f t="shared" si="2"/>
      </c>
      <c r="H109" s="105"/>
      <c r="I109" s="105"/>
      <c r="J109" s="106"/>
      <c r="K109" s="35" t="str">
        <f>IF(D32&lt;&gt;"",D32&amp;"   ("&amp;V32&amp;")","")</f>
        <v>Hervé Claret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01">
        <f t="shared" si="3"/>
      </c>
      <c r="AI109" s="102"/>
      <c r="AJ109" s="103"/>
      <c r="AK109" s="101">
        <f>IF(CE105+CE107=0,"",CE105)</f>
      </c>
      <c r="AL109" s="102"/>
      <c r="AM109" s="103"/>
      <c r="AN109" s="101">
        <f>IF(CE105+CE107=0,"",CE107)</f>
      </c>
      <c r="AO109" s="102"/>
      <c r="AP109" s="103"/>
      <c r="AQ109" s="114"/>
      <c r="AR109" s="115"/>
      <c r="AS109" s="116"/>
      <c r="AT109" s="101">
        <f t="shared" si="4"/>
      </c>
      <c r="AU109" s="102"/>
      <c r="AV109" s="103"/>
      <c r="AW109" s="107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9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04">
        <f t="shared" si="2"/>
      </c>
      <c r="H110" s="105"/>
      <c r="I110" s="105"/>
      <c r="J110" s="106"/>
      <c r="K110" s="35" t="str">
        <f>IF(D35&lt;&gt;"",D35&amp;"   ("&amp;V35&amp;")","")</f>
        <v>Xavier Setó   (CTT BORGES)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01">
        <f t="shared" si="3"/>
      </c>
      <c r="AI110" s="102"/>
      <c r="AJ110" s="103"/>
      <c r="AK110" s="101">
        <f>IF(CF105+CF107=0,"",CF105)</f>
      </c>
      <c r="AL110" s="102"/>
      <c r="AM110" s="103"/>
      <c r="AN110" s="101">
        <f>IF(CF105+CF107=0,"",CF107)</f>
      </c>
      <c r="AO110" s="102"/>
      <c r="AP110" s="103"/>
      <c r="AQ110" s="114"/>
      <c r="AR110" s="115"/>
      <c r="AS110" s="116"/>
      <c r="AT110" s="101">
        <f t="shared" si="4"/>
      </c>
      <c r="AU110" s="102"/>
      <c r="AV110" s="103"/>
      <c r="AW110" s="107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9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04">
        <f t="shared" si="2"/>
      </c>
      <c r="H111" s="105"/>
      <c r="I111" s="105"/>
      <c r="J111" s="106"/>
      <c r="K111" s="35" t="str">
        <f>IF(AP29&lt;&gt;"",AP29&amp;"   ("&amp;BH29&amp;")","")</f>
        <v>Sergi Balcells    (CTT BORGES)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01">
        <f t="shared" si="3"/>
      </c>
      <c r="AI111" s="102"/>
      <c r="AJ111" s="103"/>
      <c r="AK111" s="101">
        <f>IF(CG105+CG107=0,"",CG105)</f>
      </c>
      <c r="AL111" s="102"/>
      <c r="AM111" s="103"/>
      <c r="AN111" s="101">
        <f>IF(CG105+CG107=0,"",CG107)</f>
      </c>
      <c r="AO111" s="102"/>
      <c r="AP111" s="103"/>
      <c r="AQ111" s="114"/>
      <c r="AR111" s="115"/>
      <c r="AS111" s="116"/>
      <c r="AT111" s="101">
        <f t="shared" si="4"/>
      </c>
      <c r="AU111" s="102"/>
      <c r="AV111" s="103"/>
      <c r="AW111" s="107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9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04">
        <f t="shared" si="2"/>
      </c>
      <c r="H112" s="105"/>
      <c r="I112" s="105"/>
      <c r="J112" s="106"/>
      <c r="K112" s="35">
        <f>IF(AP32&lt;&gt;"",AP32&amp;"   ("&amp;BH32&amp;")","")</f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01">
        <f t="shared" si="3"/>
      </c>
      <c r="AI112" s="102"/>
      <c r="AJ112" s="103"/>
      <c r="AK112" s="101">
        <f>IF(CH105+CH107=0,"",CH105)</f>
      </c>
      <c r="AL112" s="102"/>
      <c r="AM112" s="103"/>
      <c r="AN112" s="101">
        <f>IF(CH105+CH107=0,"",CH107)</f>
      </c>
      <c r="AO112" s="102"/>
      <c r="AP112" s="103"/>
      <c r="AQ112" s="114"/>
      <c r="AR112" s="115"/>
      <c r="AS112" s="116"/>
      <c r="AT112" s="101">
        <f t="shared" si="4"/>
      </c>
      <c r="AU112" s="102"/>
      <c r="AV112" s="103"/>
      <c r="AW112" s="107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9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04">
        <f t="shared" si="2"/>
      </c>
      <c r="H113" s="105"/>
      <c r="I113" s="105"/>
      <c r="J113" s="106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01">
        <f t="shared" si="3"/>
      </c>
      <c r="AI113" s="102"/>
      <c r="AJ113" s="103"/>
      <c r="AK113" s="101">
        <f>IF(CI105+CI107=0,"",CI105)</f>
      </c>
      <c r="AL113" s="102"/>
      <c r="AM113" s="103"/>
      <c r="AN113" s="101">
        <f>IF(CI105+CI107=0,"",CI107)</f>
      </c>
      <c r="AO113" s="102"/>
      <c r="AP113" s="103"/>
      <c r="AQ113" s="114"/>
      <c r="AR113" s="115"/>
      <c r="AS113" s="116"/>
      <c r="AT113" s="101">
        <f t="shared" si="4"/>
      </c>
      <c r="AU113" s="102"/>
      <c r="AV113" s="103"/>
      <c r="AW113" s="110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2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AY2:CC2"/>
    <mergeCell ref="AN2:AW2"/>
    <mergeCell ref="AN3:AW3"/>
    <mergeCell ref="BN3:BW3"/>
    <mergeCell ref="AY3:BM3"/>
    <mergeCell ref="BX3:CC3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101:D102"/>
    <mergeCell ref="B81:D82"/>
    <mergeCell ref="E83:G84"/>
    <mergeCell ref="B85:D86"/>
    <mergeCell ref="B87:D88"/>
    <mergeCell ref="B83:D84"/>
    <mergeCell ref="B99:D100"/>
    <mergeCell ref="E101:G104"/>
    <mergeCell ref="AN7:AW7"/>
    <mergeCell ref="AY7:CC7"/>
    <mergeCell ref="T18:AQ20"/>
    <mergeCell ref="B19:S20"/>
    <mergeCell ref="V3:AM3"/>
    <mergeCell ref="D3:U3"/>
    <mergeCell ref="BR18:BY20"/>
    <mergeCell ref="V7:AM7"/>
    <mergeCell ref="B5:C5"/>
    <mergeCell ref="D5:U5"/>
    <mergeCell ref="A99:A100"/>
    <mergeCell ref="A87:A88"/>
    <mergeCell ref="A91:A92"/>
    <mergeCell ref="A95:A96"/>
    <mergeCell ref="BJ5:BN5"/>
    <mergeCell ref="BO5:BT5"/>
    <mergeCell ref="D29:U31"/>
    <mergeCell ref="AY8:BJ8"/>
    <mergeCell ref="AN6:AW6"/>
    <mergeCell ref="AY6:CC6"/>
    <mergeCell ref="A103:A104"/>
    <mergeCell ref="B73:D74"/>
    <mergeCell ref="E73:G74"/>
    <mergeCell ref="B75:D76"/>
    <mergeCell ref="E75:G76"/>
    <mergeCell ref="B77:D78"/>
    <mergeCell ref="E77:G78"/>
    <mergeCell ref="B79:D80"/>
    <mergeCell ref="E79:G80"/>
    <mergeCell ref="A75:A76"/>
    <mergeCell ref="BE73:BT76"/>
    <mergeCell ref="BE61:BT64"/>
    <mergeCell ref="AZ81:BD84"/>
    <mergeCell ref="AU73:AY76"/>
    <mergeCell ref="AZ89:BD92"/>
    <mergeCell ref="AU77:AY80"/>
    <mergeCell ref="AZ73:BD76"/>
    <mergeCell ref="AZ77:BD80"/>
    <mergeCell ref="AU97:AY100"/>
    <mergeCell ref="BE93:BT96"/>
    <mergeCell ref="BE97:BT100"/>
    <mergeCell ref="BU77:BY80"/>
    <mergeCell ref="BU97:BY100"/>
    <mergeCell ref="BU89:BY92"/>
    <mergeCell ref="BU81:BY84"/>
    <mergeCell ref="BE89:BT92"/>
    <mergeCell ref="AK61:AO64"/>
    <mergeCell ref="K55:M56"/>
    <mergeCell ref="AP53:AT56"/>
    <mergeCell ref="H47:J48"/>
    <mergeCell ref="AK69:AO72"/>
    <mergeCell ref="AF65:AJ68"/>
    <mergeCell ref="AF49:AJ52"/>
    <mergeCell ref="N57:AE58"/>
    <mergeCell ref="AF61:AJ64"/>
    <mergeCell ref="N65:AE66"/>
    <mergeCell ref="AP81:AT84"/>
    <mergeCell ref="AP77:AT80"/>
    <mergeCell ref="AK77:AO80"/>
    <mergeCell ref="N69:AE70"/>
    <mergeCell ref="AP69:AT72"/>
    <mergeCell ref="AF69:AJ72"/>
    <mergeCell ref="AF81:AJ84"/>
    <mergeCell ref="AF73:AJ76"/>
    <mergeCell ref="AP73:AT76"/>
    <mergeCell ref="AK73:AO76"/>
    <mergeCell ref="E53:G54"/>
    <mergeCell ref="K51:M52"/>
    <mergeCell ref="E51:G52"/>
    <mergeCell ref="H51:J52"/>
    <mergeCell ref="AK89:AO92"/>
    <mergeCell ref="AK81:AO84"/>
    <mergeCell ref="H57:J58"/>
    <mergeCell ref="AF77:AJ80"/>
    <mergeCell ref="AF53:AJ56"/>
    <mergeCell ref="N77:AE78"/>
    <mergeCell ref="E49:G50"/>
    <mergeCell ref="H49:J50"/>
    <mergeCell ref="K49:M50"/>
    <mergeCell ref="H63:J64"/>
    <mergeCell ref="H61:J62"/>
    <mergeCell ref="E55:G56"/>
    <mergeCell ref="H53:J54"/>
    <mergeCell ref="K53:M54"/>
    <mergeCell ref="H55:J56"/>
    <mergeCell ref="E59:G60"/>
    <mergeCell ref="N53:AE54"/>
    <mergeCell ref="N67:AE68"/>
    <mergeCell ref="N61:AE62"/>
    <mergeCell ref="N63:AE64"/>
    <mergeCell ref="K69:M72"/>
    <mergeCell ref="B65:D66"/>
    <mergeCell ref="E65:G66"/>
    <mergeCell ref="H65:J66"/>
    <mergeCell ref="B67:D68"/>
    <mergeCell ref="E67:G68"/>
    <mergeCell ref="H67:J68"/>
    <mergeCell ref="E69:G70"/>
    <mergeCell ref="K65:M68"/>
    <mergeCell ref="H77:J80"/>
    <mergeCell ref="K77:M80"/>
    <mergeCell ref="E85:G88"/>
    <mergeCell ref="E81:G82"/>
    <mergeCell ref="H85:J88"/>
    <mergeCell ref="K85:M88"/>
    <mergeCell ref="A59:A60"/>
    <mergeCell ref="B57:D58"/>
    <mergeCell ref="E97:G100"/>
    <mergeCell ref="E89:G92"/>
    <mergeCell ref="B59:D60"/>
    <mergeCell ref="A63:A64"/>
    <mergeCell ref="A79:A80"/>
    <mergeCell ref="A83:A84"/>
    <mergeCell ref="E57:G58"/>
    <mergeCell ref="E61:G62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AU57:AY60"/>
    <mergeCell ref="AU65:AY68"/>
    <mergeCell ref="AZ69:BD72"/>
    <mergeCell ref="AU61:AY64"/>
    <mergeCell ref="BU61:BY64"/>
    <mergeCell ref="BE40:BT43"/>
    <mergeCell ref="BU57:BY60"/>
    <mergeCell ref="BU69:BY72"/>
    <mergeCell ref="BU65:BY68"/>
    <mergeCell ref="BE57:BT60"/>
    <mergeCell ref="BU101:BY104"/>
    <mergeCell ref="BE101:BT104"/>
    <mergeCell ref="AZ40:BD41"/>
    <mergeCell ref="AZ42:BD43"/>
    <mergeCell ref="AZ45:BD48"/>
    <mergeCell ref="BU93:BY96"/>
    <mergeCell ref="BE45:BT48"/>
    <mergeCell ref="BU49:BY52"/>
    <mergeCell ref="BU53:BY56"/>
    <mergeCell ref="BU73:BY76"/>
    <mergeCell ref="BT21:BY23"/>
    <mergeCell ref="AP42:AT43"/>
    <mergeCell ref="BE49:BT52"/>
    <mergeCell ref="AP29:BG31"/>
    <mergeCell ref="AZ21:BD23"/>
    <mergeCell ref="AZ49:BD52"/>
    <mergeCell ref="BS24:BY26"/>
    <mergeCell ref="BE21:BI23"/>
    <mergeCell ref="AP45:AT48"/>
    <mergeCell ref="AR19:AU20"/>
    <mergeCell ref="J21:AT23"/>
    <mergeCell ref="BN25:BR26"/>
    <mergeCell ref="AV18:BL20"/>
    <mergeCell ref="BJ21:BN23"/>
    <mergeCell ref="BN19:BP20"/>
    <mergeCell ref="BO21:BS23"/>
    <mergeCell ref="I24:AF26"/>
    <mergeCell ref="AF45:AJ48"/>
    <mergeCell ref="AK40:AO41"/>
    <mergeCell ref="AP32:BG34"/>
    <mergeCell ref="V32:AM34"/>
    <mergeCell ref="BH29:BY31"/>
    <mergeCell ref="V29:AM31"/>
    <mergeCell ref="AP35:BG37"/>
    <mergeCell ref="AU45:AY48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AK112:AM112"/>
    <mergeCell ref="AN112:AP112"/>
    <mergeCell ref="AQ112:AS112"/>
    <mergeCell ref="K43:M43"/>
    <mergeCell ref="B69:D70"/>
    <mergeCell ref="E71:G72"/>
    <mergeCell ref="K89:M92"/>
    <mergeCell ref="E63:G64"/>
    <mergeCell ref="K47:M48"/>
    <mergeCell ref="N45:AE46"/>
    <mergeCell ref="B51:D52"/>
    <mergeCell ref="AN29:AO31"/>
    <mergeCell ref="B35:C37"/>
    <mergeCell ref="D35:U37"/>
    <mergeCell ref="V35:AM37"/>
    <mergeCell ref="B49:D50"/>
    <mergeCell ref="AF40:AJ41"/>
    <mergeCell ref="B47:D48"/>
    <mergeCell ref="E47:G48"/>
    <mergeCell ref="AK45:AO48"/>
    <mergeCell ref="K40:M42"/>
    <mergeCell ref="B40:D42"/>
    <mergeCell ref="E40:G42"/>
    <mergeCell ref="AF42:AJ43"/>
    <mergeCell ref="AK42:AO43"/>
    <mergeCell ref="AN32:AO34"/>
    <mergeCell ref="H40:J42"/>
    <mergeCell ref="H43:J43"/>
    <mergeCell ref="B32:C34"/>
    <mergeCell ref="D32:U3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AP49:AT52"/>
    <mergeCell ref="AK49:AO52"/>
    <mergeCell ref="H59:J60"/>
    <mergeCell ref="K61:M64"/>
    <mergeCell ref="K57:M60"/>
    <mergeCell ref="B7:C7"/>
    <mergeCell ref="D7:U7"/>
    <mergeCell ref="B8:C8"/>
    <mergeCell ref="D8:U8"/>
    <mergeCell ref="B43:D43"/>
    <mergeCell ref="N42:AE43"/>
    <mergeCell ref="B29:C31"/>
    <mergeCell ref="BZ45:CA48"/>
    <mergeCell ref="BU45:BY48"/>
    <mergeCell ref="N47:AE48"/>
    <mergeCell ref="V8:AM8"/>
    <mergeCell ref="AN35:AO37"/>
    <mergeCell ref="B4:C4"/>
    <mergeCell ref="D4:U4"/>
    <mergeCell ref="V4:AM4"/>
    <mergeCell ref="B6:C6"/>
    <mergeCell ref="D6:U6"/>
    <mergeCell ref="V5:AM5"/>
    <mergeCell ref="V6:AM6"/>
    <mergeCell ref="AP65:AT68"/>
    <mergeCell ref="AK65:AO68"/>
    <mergeCell ref="AU49:AY52"/>
    <mergeCell ref="AU53:AY56"/>
    <mergeCell ref="AP61:AT64"/>
    <mergeCell ref="AP57:AT60"/>
    <mergeCell ref="AH25:AO26"/>
    <mergeCell ref="N40:AE41"/>
    <mergeCell ref="BZ57:CA60"/>
    <mergeCell ref="N59:AE60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H89:J92"/>
    <mergeCell ref="N89:AE90"/>
    <mergeCell ref="AP93:AT96"/>
    <mergeCell ref="N85:AE86"/>
    <mergeCell ref="AF89:AJ92"/>
    <mergeCell ref="AK93:AO96"/>
    <mergeCell ref="H93:J96"/>
    <mergeCell ref="K93:M96"/>
    <mergeCell ref="N93:AE94"/>
    <mergeCell ref="N95:AE96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AQ108:AS108"/>
    <mergeCell ref="AK109:AM109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AW108:BY108"/>
    <mergeCell ref="AW111:BY111"/>
    <mergeCell ref="AW112:BY112"/>
    <mergeCell ref="AW113:BY113"/>
    <mergeCell ref="AW109:BY109"/>
    <mergeCell ref="AW110:BY110"/>
    <mergeCell ref="AK111:AM111"/>
    <mergeCell ref="AN111:AP111"/>
    <mergeCell ref="G108:J108"/>
    <mergeCell ref="G109:J109"/>
    <mergeCell ref="AH108:AJ108"/>
    <mergeCell ref="AH109:AJ109"/>
    <mergeCell ref="AK108:AM108"/>
    <mergeCell ref="AN108:AP108"/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ES220"/>
  <sheetViews>
    <sheetView showGridLines="0" tabSelected="1" showOutlineSymbols="0" zoomScalePageLayoutView="0" workbookViewId="0" topLeftCell="A1">
      <selection activeCell="CM8" sqref="CM8:CN8"/>
    </sheetView>
  </sheetViews>
  <sheetFormatPr defaultColWidth="1.1484375" defaultRowHeight="6.75" customHeight="1" outlineLevelCol="1"/>
  <cols>
    <col min="1" max="1" width="4.7109375" style="5" customWidth="1"/>
    <col min="2" max="77" width="1.1484375" style="14" customWidth="1"/>
    <col min="78" max="79" width="1.8515625" style="14" customWidth="1"/>
    <col min="80" max="80" width="1.1484375" style="14" customWidth="1"/>
    <col min="81" max="81" width="2.57421875" style="14" customWidth="1"/>
    <col min="82" max="86" width="5.421875" style="14" hidden="1" customWidth="1" outlineLevel="1"/>
    <col min="87" max="87" width="5.421875" style="5" hidden="1" customWidth="1" outlineLevel="1"/>
    <col min="88" max="90" width="4.8515625" style="5" hidden="1" customWidth="1" outlineLevel="1"/>
    <col min="91" max="91" width="4.7109375" style="5" customWidth="1" collapsed="1"/>
    <col min="92" max="92" width="4.7109375" style="5" customWidth="1"/>
    <col min="93" max="93" width="17.28125" style="5" customWidth="1"/>
    <col min="94" max="96" width="4.7109375" style="5" customWidth="1"/>
    <col min="97" max="98" width="4.7109375" style="5" hidden="1" customWidth="1" outlineLevel="1"/>
    <col min="99" max="99" width="1.421875" style="5" hidden="1" customWidth="1" outlineLevel="1"/>
    <col min="100" max="100" width="1.421875" style="5" customWidth="1" collapsed="1"/>
    <col min="101" max="113" width="1.421875" style="5" customWidth="1"/>
    <col min="114" max="16384" width="1.1484375" style="5" customWidth="1"/>
  </cols>
  <sheetData>
    <row r="1" spans="1:14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9" ht="14.25" customHeight="1">
      <c r="A2" s="6"/>
      <c r="B2" s="134">
        <f>6-COUNTBLANK(D3:D8)</f>
        <v>4</v>
      </c>
      <c r="C2" s="135"/>
      <c r="D2" s="84" t="s">
        <v>61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 t="s">
        <v>62</v>
      </c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288" t="s">
        <v>56</v>
      </c>
      <c r="AO2" s="289"/>
      <c r="AP2" s="289"/>
      <c r="AQ2" s="289"/>
      <c r="AR2" s="289"/>
      <c r="AS2" s="289"/>
      <c r="AT2" s="289"/>
      <c r="AU2" s="289"/>
      <c r="AV2" s="289"/>
      <c r="AW2" s="289"/>
      <c r="AX2" s="7"/>
      <c r="AY2" s="290" t="s">
        <v>115</v>
      </c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</row>
    <row r="3" spans="1:149" ht="14.25" customHeight="1">
      <c r="A3" s="6"/>
      <c r="B3" s="137">
        <v>1</v>
      </c>
      <c r="C3" s="138"/>
      <c r="D3" s="185" t="s">
        <v>139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135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9"/>
      <c r="AN3" s="288" t="s">
        <v>57</v>
      </c>
      <c r="AO3" s="289"/>
      <c r="AP3" s="289"/>
      <c r="AQ3" s="289"/>
      <c r="AR3" s="289"/>
      <c r="AS3" s="289"/>
      <c r="AT3" s="289"/>
      <c r="AU3" s="289"/>
      <c r="AV3" s="289"/>
      <c r="AW3" s="289"/>
      <c r="AX3" s="7"/>
      <c r="AY3" s="296">
        <v>41742</v>
      </c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5" t="s">
        <v>58</v>
      </c>
      <c r="BO3" s="295"/>
      <c r="BP3" s="295"/>
      <c r="BQ3" s="295"/>
      <c r="BR3" s="295"/>
      <c r="BS3" s="295"/>
      <c r="BT3" s="295"/>
      <c r="BU3" s="295"/>
      <c r="BV3" s="295"/>
      <c r="BW3" s="295"/>
      <c r="BX3" s="297">
        <v>0.375</v>
      </c>
      <c r="BY3" s="290"/>
      <c r="BZ3" s="290"/>
      <c r="CA3" s="290"/>
      <c r="CB3" s="290"/>
      <c r="CC3" s="290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</row>
    <row r="4" spans="1:149" ht="14.25" customHeight="1">
      <c r="A4" s="6"/>
      <c r="B4" s="137">
        <v>2</v>
      </c>
      <c r="C4" s="138"/>
      <c r="D4" s="185" t="s">
        <v>140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135</v>
      </c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9"/>
      <c r="AN4" s="288" t="s">
        <v>59</v>
      </c>
      <c r="AO4" s="289"/>
      <c r="AP4" s="289"/>
      <c r="AQ4" s="289"/>
      <c r="AR4" s="289"/>
      <c r="AS4" s="289"/>
      <c r="AT4" s="289"/>
      <c r="AU4" s="289"/>
      <c r="AV4" s="289"/>
      <c r="AW4" s="289"/>
      <c r="AX4" s="7"/>
      <c r="AY4" s="290" t="s">
        <v>123</v>
      </c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ht="14.25" customHeight="1">
      <c r="A5" s="6"/>
      <c r="B5" s="137">
        <v>3</v>
      </c>
      <c r="C5" s="138"/>
      <c r="D5" s="185" t="s">
        <v>141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188" t="s">
        <v>143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9"/>
      <c r="AN5" s="288" t="s">
        <v>7</v>
      </c>
      <c r="AO5" s="289"/>
      <c r="AP5" s="289"/>
      <c r="AQ5" s="289"/>
      <c r="AR5" s="289"/>
      <c r="AS5" s="289"/>
      <c r="AT5" s="289"/>
      <c r="AU5" s="289"/>
      <c r="AV5" s="289"/>
      <c r="AW5" s="289"/>
      <c r="AX5" s="7"/>
      <c r="AY5" s="282"/>
      <c r="AZ5" s="282"/>
      <c r="BA5" s="282"/>
      <c r="BB5" s="282"/>
      <c r="BC5" s="282"/>
      <c r="BD5" s="136" t="s">
        <v>41</v>
      </c>
      <c r="BE5" s="136"/>
      <c r="BF5" s="136"/>
      <c r="BG5" s="136"/>
      <c r="BH5" s="136"/>
      <c r="BI5" s="136"/>
      <c r="BJ5" s="282">
        <v>4</v>
      </c>
      <c r="BK5" s="282"/>
      <c r="BL5" s="282"/>
      <c r="BM5" s="282"/>
      <c r="BN5" s="282"/>
      <c r="BO5" s="136" t="s">
        <v>3</v>
      </c>
      <c r="BP5" s="136"/>
      <c r="BQ5" s="136"/>
      <c r="BR5" s="136"/>
      <c r="BS5" s="136"/>
      <c r="BT5" s="136"/>
      <c r="BU5" s="282">
        <v>14</v>
      </c>
      <c r="BV5" s="282"/>
      <c r="BW5" s="282"/>
      <c r="BX5" s="282"/>
      <c r="BY5" s="28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14.25" customHeight="1">
      <c r="A6" s="6"/>
      <c r="B6" s="137">
        <v>4</v>
      </c>
      <c r="C6" s="138"/>
      <c r="D6" s="185" t="s">
        <v>142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8" t="s">
        <v>143</v>
      </c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9"/>
      <c r="AN6" s="288" t="s">
        <v>0</v>
      </c>
      <c r="AO6" s="289"/>
      <c r="AP6" s="289"/>
      <c r="AQ6" s="289"/>
      <c r="AR6" s="289"/>
      <c r="AS6" s="289"/>
      <c r="AT6" s="289"/>
      <c r="AU6" s="289"/>
      <c r="AV6" s="289"/>
      <c r="AW6" s="289"/>
      <c r="AX6" s="7"/>
      <c r="AY6" s="290" t="s">
        <v>137</v>
      </c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14.25" customHeight="1">
      <c r="A7" s="6"/>
      <c r="B7" s="137">
        <v>5</v>
      </c>
      <c r="C7" s="138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8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9"/>
      <c r="AN7" s="288" t="s">
        <v>1</v>
      </c>
      <c r="AO7" s="289"/>
      <c r="AP7" s="289"/>
      <c r="AQ7" s="289"/>
      <c r="AR7" s="289"/>
      <c r="AS7" s="289"/>
      <c r="AT7" s="289"/>
      <c r="AU7" s="289"/>
      <c r="AV7" s="289"/>
      <c r="AW7" s="289"/>
      <c r="AX7" s="7"/>
      <c r="AY7" s="290" t="s">
        <v>138</v>
      </c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8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14.25" customHeight="1">
      <c r="A8" s="6"/>
      <c r="B8" s="137">
        <v>6</v>
      </c>
      <c r="C8" s="138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/>
      <c r="V8" s="188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9"/>
      <c r="AN8" s="288" t="s">
        <v>60</v>
      </c>
      <c r="AO8" s="289"/>
      <c r="AP8" s="289"/>
      <c r="AQ8" s="289"/>
      <c r="AR8" s="289"/>
      <c r="AS8" s="289"/>
      <c r="AT8" s="289"/>
      <c r="AU8" s="289"/>
      <c r="AV8" s="289"/>
      <c r="AW8" s="289"/>
      <c r="AX8" s="7"/>
      <c r="AY8" s="292" t="s">
        <v>112</v>
      </c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4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14.25" customHeight="1">
      <c r="A9" s="6"/>
      <c r="B9" s="2"/>
      <c r="C9" s="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14.25" customHeight="1">
      <c r="A10" s="6"/>
      <c r="B10" s="2"/>
      <c r="C10" s="2"/>
      <c r="D10" s="283" t="s">
        <v>86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9"/>
      <c r="CD10" s="9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14.2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2"/>
      <c r="BZ11" s="2"/>
      <c r="CA11" s="2"/>
      <c r="CB11" s="2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2:149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Q12" s="298" t="s">
        <v>83</v>
      </c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300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291" t="s">
        <v>89</v>
      </c>
      <c r="BT12" s="291"/>
      <c r="BU12" s="291"/>
      <c r="BV12" s="291"/>
      <c r="BW12" s="291"/>
      <c r="BX12" s="291"/>
      <c r="BY12" s="291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12.75" customHeight="1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Q13" s="301" t="s">
        <v>84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3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Q14" s="301" t="s">
        <v>85</v>
      </c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3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12.7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Q15" s="304" t="s">
        <v>88</v>
      </c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12.7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/>
      <c r="BZ16" s="17"/>
      <c r="CA16" s="17"/>
      <c r="CB16" s="17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12.75" customHeight="1">
      <c r="A17" s="4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7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60" t="str">
        <f>IF(AY2&lt;&gt;"",AY2,"")</f>
        <v>LES BORGES BLANQUES</v>
      </c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13"/>
      <c r="AS18" s="13"/>
      <c r="AT18" s="13"/>
      <c r="AU18" s="13"/>
      <c r="AV18" s="262">
        <f>IF(AY3&lt;&gt;"",AY3,"")</f>
        <v>41742</v>
      </c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13"/>
      <c r="BN18" s="13"/>
      <c r="BO18" s="13"/>
      <c r="BP18" s="13"/>
      <c r="BQ18" s="13"/>
      <c r="BR18" s="284">
        <f>IF(BX3&lt;&gt;"",BX3,"")</f>
        <v>0.375</v>
      </c>
      <c r="BS18" s="284"/>
      <c r="BT18" s="284"/>
      <c r="BU18" s="284"/>
      <c r="BV18" s="284"/>
      <c r="BW18" s="284"/>
      <c r="BX18" s="284"/>
      <c r="BY18" s="284"/>
      <c r="BZ18" s="1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7.5" customHeight="1">
      <c r="A19" s="4"/>
      <c r="B19" s="254" t="s">
        <v>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50" t="s">
        <v>5</v>
      </c>
      <c r="AS19" s="250"/>
      <c r="AT19" s="250"/>
      <c r="AU19" s="25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N19" s="254" t="s">
        <v>6</v>
      </c>
      <c r="BO19" s="254"/>
      <c r="BP19" s="254"/>
      <c r="BQ19" s="13"/>
      <c r="BR19" s="284"/>
      <c r="BS19" s="284"/>
      <c r="BT19" s="284"/>
      <c r="BU19" s="284"/>
      <c r="BV19" s="284"/>
      <c r="BW19" s="284"/>
      <c r="BX19" s="284"/>
      <c r="BY19" s="284"/>
      <c r="BZ19" s="1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7.5" customHeight="1">
      <c r="A20" s="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50"/>
      <c r="AS20" s="250"/>
      <c r="AT20" s="250"/>
      <c r="AU20" s="250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N20" s="254"/>
      <c r="BO20" s="254"/>
      <c r="BP20" s="254"/>
      <c r="BQ20" s="18"/>
      <c r="BR20" s="285"/>
      <c r="BS20" s="285"/>
      <c r="BT20" s="285"/>
      <c r="BU20" s="285"/>
      <c r="BV20" s="285"/>
      <c r="BW20" s="285"/>
      <c r="BX20" s="285"/>
      <c r="BY20" s="285"/>
      <c r="BZ20" s="1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7.5" customHeight="1">
      <c r="A21" s="4"/>
      <c r="B21" s="13"/>
      <c r="C21" s="13"/>
      <c r="D21" s="13"/>
      <c r="E21" s="13"/>
      <c r="F21" s="13"/>
      <c r="G21" s="13"/>
      <c r="H21" s="13"/>
      <c r="I21" s="13"/>
      <c r="J21" s="260" t="str">
        <f>IF(AY4&lt;&gt;"",AY4,"")</f>
        <v>OPEN DE LES BORGES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5" t="s">
        <v>7</v>
      </c>
      <c r="AV21" s="265"/>
      <c r="AW21" s="265"/>
      <c r="AX21" s="265"/>
      <c r="AY21" s="265"/>
      <c r="AZ21" s="266">
        <f>IF(AY5&lt;&gt;"",AY5,"")</f>
      </c>
      <c r="BA21" s="266"/>
      <c r="BB21" s="266"/>
      <c r="BC21" s="266"/>
      <c r="BD21" s="266"/>
      <c r="BE21" s="264" t="s">
        <v>8</v>
      </c>
      <c r="BF21" s="264"/>
      <c r="BG21" s="264"/>
      <c r="BH21" s="264"/>
      <c r="BI21" s="264"/>
      <c r="BJ21" s="258">
        <f>IF(BJ5&lt;&gt;"",BJ5,"")</f>
        <v>4</v>
      </c>
      <c r="BK21" s="258"/>
      <c r="BL21" s="258"/>
      <c r="BM21" s="258"/>
      <c r="BN21" s="258"/>
      <c r="BO21" s="265" t="s">
        <v>9</v>
      </c>
      <c r="BP21" s="265"/>
      <c r="BQ21" s="265"/>
      <c r="BR21" s="265"/>
      <c r="BS21" s="265"/>
      <c r="BT21" s="260">
        <f>IF(BU5&lt;&gt;"",BU5,"")</f>
        <v>14</v>
      </c>
      <c r="BU21" s="260"/>
      <c r="BV21" s="260"/>
      <c r="BW21" s="260"/>
      <c r="BX21" s="260"/>
      <c r="BY21" s="260"/>
      <c r="BZ21" s="1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7.5" customHeight="1">
      <c r="A22" s="4"/>
      <c r="B22" s="254" t="s">
        <v>10</v>
      </c>
      <c r="C22" s="254"/>
      <c r="D22" s="254"/>
      <c r="E22" s="254"/>
      <c r="F22" s="254"/>
      <c r="G22" s="254"/>
      <c r="H22" s="254"/>
      <c r="I22" s="254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5"/>
      <c r="AV22" s="265"/>
      <c r="AW22" s="265"/>
      <c r="AX22" s="265"/>
      <c r="AY22" s="265"/>
      <c r="AZ22" s="258"/>
      <c r="BA22" s="258"/>
      <c r="BB22" s="258"/>
      <c r="BC22" s="258"/>
      <c r="BD22" s="258"/>
      <c r="BE22" s="265"/>
      <c r="BF22" s="265"/>
      <c r="BG22" s="265"/>
      <c r="BH22" s="265"/>
      <c r="BI22" s="265"/>
      <c r="BJ22" s="258"/>
      <c r="BK22" s="258"/>
      <c r="BL22" s="258"/>
      <c r="BM22" s="258"/>
      <c r="BN22" s="258"/>
      <c r="BO22" s="265"/>
      <c r="BP22" s="265"/>
      <c r="BQ22" s="265"/>
      <c r="BR22" s="265"/>
      <c r="BS22" s="265"/>
      <c r="BT22" s="260"/>
      <c r="BU22" s="260"/>
      <c r="BV22" s="260"/>
      <c r="BW22" s="260"/>
      <c r="BX22" s="260"/>
      <c r="BY22" s="260"/>
      <c r="BZ22" s="1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7.5" customHeight="1">
      <c r="A23" s="4"/>
      <c r="B23" s="254"/>
      <c r="C23" s="254"/>
      <c r="D23" s="254"/>
      <c r="E23" s="254"/>
      <c r="F23" s="254"/>
      <c r="G23" s="254"/>
      <c r="H23" s="254"/>
      <c r="I23" s="254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5"/>
      <c r="AV23" s="265"/>
      <c r="AW23" s="265"/>
      <c r="AX23" s="265"/>
      <c r="AY23" s="265"/>
      <c r="AZ23" s="259"/>
      <c r="BA23" s="259"/>
      <c r="BB23" s="259"/>
      <c r="BC23" s="259"/>
      <c r="BD23" s="259"/>
      <c r="BE23" s="265"/>
      <c r="BF23" s="265"/>
      <c r="BG23" s="265"/>
      <c r="BH23" s="265"/>
      <c r="BI23" s="265"/>
      <c r="BJ23" s="259"/>
      <c r="BK23" s="259"/>
      <c r="BL23" s="259"/>
      <c r="BM23" s="259"/>
      <c r="BN23" s="263"/>
      <c r="BO23" s="265"/>
      <c r="BP23" s="265"/>
      <c r="BQ23" s="265"/>
      <c r="BR23" s="265"/>
      <c r="BS23" s="265"/>
      <c r="BT23" s="261"/>
      <c r="BU23" s="261"/>
      <c r="BV23" s="261"/>
      <c r="BW23" s="261"/>
      <c r="BX23" s="261"/>
      <c r="BY23" s="261"/>
      <c r="BZ23" s="1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7.5" customHeight="1">
      <c r="A24" s="4"/>
      <c r="B24" s="13"/>
      <c r="C24" s="13"/>
      <c r="D24" s="13"/>
      <c r="E24" s="13"/>
      <c r="F24" s="13"/>
      <c r="G24" s="13"/>
      <c r="H24" s="13"/>
      <c r="I24" s="260" t="str">
        <f>IF(AY6&lt;&gt;"",AY6,"")</f>
        <v>BENJAMI</v>
      </c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13"/>
      <c r="AH24" s="13"/>
      <c r="AI24" s="13"/>
      <c r="AJ24" s="13"/>
      <c r="AK24" s="13"/>
      <c r="AL24" s="13"/>
      <c r="AM24" s="13"/>
      <c r="AN24" s="13"/>
      <c r="AO24" s="13"/>
      <c r="AP24" s="258" t="str">
        <f>IF(AY7&lt;&gt;"",AY7,"")</f>
        <v>CENTRE DE TECNIFICACIÓ</v>
      </c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19"/>
      <c r="BO24" s="19"/>
      <c r="BP24" s="13"/>
      <c r="BQ24" s="13"/>
      <c r="BR24" s="13"/>
      <c r="BS24" s="263" t="str">
        <f>IF(AY8&lt;&gt;"",AY8,"")</f>
        <v>2013/2014</v>
      </c>
      <c r="BT24" s="263"/>
      <c r="BU24" s="263"/>
      <c r="BV24" s="263"/>
      <c r="BW24" s="263"/>
      <c r="BX24" s="263"/>
      <c r="BY24" s="263"/>
      <c r="BZ24" s="1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2:149" ht="7.5" customHeight="1">
      <c r="B25" s="254" t="s">
        <v>0</v>
      </c>
      <c r="C25" s="254"/>
      <c r="D25" s="254"/>
      <c r="E25" s="254"/>
      <c r="F25" s="254"/>
      <c r="G25" s="254"/>
      <c r="H25" s="254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13"/>
      <c r="AH25" s="254" t="s">
        <v>1</v>
      </c>
      <c r="AI25" s="254"/>
      <c r="AJ25" s="254"/>
      <c r="AK25" s="254"/>
      <c r="AL25" s="254"/>
      <c r="AM25" s="254"/>
      <c r="AN25" s="254"/>
      <c r="AO25" s="254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0" t="s">
        <v>11</v>
      </c>
      <c r="BO25" s="250"/>
      <c r="BP25" s="250"/>
      <c r="BQ25" s="250"/>
      <c r="BR25" s="250"/>
      <c r="BS25" s="263"/>
      <c r="BT25" s="263"/>
      <c r="BU25" s="263"/>
      <c r="BV25" s="263"/>
      <c r="BW25" s="263"/>
      <c r="BX25" s="263"/>
      <c r="BY25" s="263"/>
      <c r="BZ25" s="18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2:149" ht="7.5" customHeight="1">
      <c r="B26" s="254"/>
      <c r="C26" s="254"/>
      <c r="D26" s="254"/>
      <c r="E26" s="254"/>
      <c r="F26" s="254"/>
      <c r="G26" s="254"/>
      <c r="H26" s="254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18"/>
      <c r="AH26" s="254"/>
      <c r="AI26" s="254"/>
      <c r="AJ26" s="254"/>
      <c r="AK26" s="254"/>
      <c r="AL26" s="254"/>
      <c r="AM26" s="254"/>
      <c r="AN26" s="254"/>
      <c r="AO26" s="254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0"/>
      <c r="BO26" s="250"/>
      <c r="BP26" s="250"/>
      <c r="BQ26" s="250"/>
      <c r="BR26" s="250"/>
      <c r="BS26" s="259"/>
      <c r="BT26" s="259"/>
      <c r="BU26" s="259"/>
      <c r="BV26" s="259"/>
      <c r="BW26" s="259"/>
      <c r="BX26" s="259"/>
      <c r="BY26" s="259"/>
      <c r="BZ26" s="18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2:14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2:149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7"/>
      <c r="CB28" s="17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7.5" customHeight="1">
      <c r="A29" s="20"/>
      <c r="B29" s="190">
        <v>1</v>
      </c>
      <c r="C29" s="191"/>
      <c r="D29" s="201" t="str">
        <f>IF(D3&lt;&gt;"",D3,"")</f>
        <v>Èric Torné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29"/>
      <c r="V29" s="201" t="str">
        <f>IF(V3&lt;&gt;"",V3,"")</f>
        <v>CTT BORGES</v>
      </c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29"/>
      <c r="AN29" s="190">
        <v>4</v>
      </c>
      <c r="AO29" s="191"/>
      <c r="AP29" s="200" t="str">
        <f>IF(D6&lt;&gt;"",D6,"")</f>
        <v>Pablo Sarro</v>
      </c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201" t="str">
        <f>IF(V6&lt;&gt;"",V6,"")</f>
        <v>CTT LLEIDA</v>
      </c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29"/>
      <c r="BZ29" s="1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7.5" customHeight="1">
      <c r="A30" s="20"/>
      <c r="B30" s="192"/>
      <c r="C30" s="19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30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30"/>
      <c r="AN30" s="192"/>
      <c r="AO30" s="193"/>
      <c r="AP30" s="203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5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30"/>
      <c r="BZ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7.5" customHeight="1">
      <c r="A31" s="20"/>
      <c r="B31" s="194"/>
      <c r="C31" s="195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31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31"/>
      <c r="AN31" s="194"/>
      <c r="AO31" s="195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8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31"/>
      <c r="BZ31" s="1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7.5" customHeight="1">
      <c r="A32" s="20"/>
      <c r="B32" s="190">
        <v>2</v>
      </c>
      <c r="C32" s="191"/>
      <c r="D32" s="201" t="str">
        <f>IF(D4&lt;&gt;"",D4,"")</f>
        <v>Armando Rojo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29"/>
      <c r="V32" s="201" t="str">
        <f>IF(V4&lt;&gt;"",V4,"")</f>
        <v>CTT BORGES</v>
      </c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29"/>
      <c r="AN32" s="190">
        <v>5</v>
      </c>
      <c r="AO32" s="191"/>
      <c r="AP32" s="200">
        <f>IF(D7&lt;&gt;"",D7,"")</f>
      </c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2"/>
      <c r="BH32" s="201">
        <f>IF(V7&lt;&gt;"",V7,"")</f>
      </c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29"/>
      <c r="BZ32" s="1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7.5" customHeight="1">
      <c r="A33" s="20"/>
      <c r="B33" s="192"/>
      <c r="C33" s="19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3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30"/>
      <c r="AN33" s="192"/>
      <c r="AO33" s="193"/>
      <c r="AP33" s="203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5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30"/>
      <c r="BZ33" s="1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7.5" customHeight="1">
      <c r="A34" s="20"/>
      <c r="B34" s="194"/>
      <c r="C34" s="19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31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31"/>
      <c r="AN34" s="194"/>
      <c r="AO34" s="195"/>
      <c r="AP34" s="2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8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31"/>
      <c r="BZ34" s="1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7.5" customHeight="1">
      <c r="A35" s="20"/>
      <c r="B35" s="190">
        <v>3</v>
      </c>
      <c r="C35" s="191"/>
      <c r="D35" s="201" t="str">
        <f>IF(D5&lt;&gt;"",D5,"")</f>
        <v>Genís Ezquerra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29"/>
      <c r="V35" s="201" t="str">
        <f>IF(V5&lt;&gt;"",V5,"")</f>
        <v>CTT LLEIDA</v>
      </c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29"/>
      <c r="AN35" s="190">
        <v>6</v>
      </c>
      <c r="AO35" s="191"/>
      <c r="AP35" s="200">
        <f>IF(D8&lt;&gt;"",D8,"")</f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2"/>
      <c r="BH35" s="201">
        <f>IF(V8&lt;&gt;"",V8,"")</f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29"/>
      <c r="BZ35" s="1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7.5" customHeight="1">
      <c r="A36" s="20"/>
      <c r="B36" s="192"/>
      <c r="C36" s="19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3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30"/>
      <c r="AN36" s="192"/>
      <c r="AO36" s="193"/>
      <c r="AP36" s="203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5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30"/>
      <c r="BZ36" s="1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7.5" customHeight="1">
      <c r="A37" s="20"/>
      <c r="B37" s="194"/>
      <c r="C37" s="195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31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31"/>
      <c r="AN37" s="194"/>
      <c r="AO37" s="195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8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31"/>
      <c r="BZ37" s="1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7.5" customHeight="1">
      <c r="A38" s="20"/>
      <c r="AN38" s="18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2:149" ht="7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2:149" ht="7.5" customHeight="1">
      <c r="B40" s="232" t="s">
        <v>42</v>
      </c>
      <c r="C40" s="233"/>
      <c r="D40" s="238"/>
      <c r="E40" s="232" t="s">
        <v>43</v>
      </c>
      <c r="F40" s="233"/>
      <c r="G40" s="238"/>
      <c r="H40" s="232" t="s">
        <v>44</v>
      </c>
      <c r="I40" s="233"/>
      <c r="J40" s="238"/>
      <c r="K40" s="232" t="s">
        <v>45</v>
      </c>
      <c r="L40" s="233"/>
      <c r="M40" s="233"/>
      <c r="N40" s="255" t="s">
        <v>53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7"/>
      <c r="AF40" s="241" t="s">
        <v>12</v>
      </c>
      <c r="AG40" s="241"/>
      <c r="AH40" s="241"/>
      <c r="AI40" s="241"/>
      <c r="AJ40" s="241"/>
      <c r="AK40" s="242" t="s">
        <v>13</v>
      </c>
      <c r="AL40" s="242"/>
      <c r="AM40" s="242"/>
      <c r="AN40" s="242"/>
      <c r="AO40" s="242"/>
      <c r="AP40" s="242" t="s">
        <v>14</v>
      </c>
      <c r="AQ40" s="242"/>
      <c r="AR40" s="242"/>
      <c r="AS40" s="242"/>
      <c r="AT40" s="242"/>
      <c r="AU40" s="242" t="s">
        <v>15</v>
      </c>
      <c r="AV40" s="242"/>
      <c r="AW40" s="242"/>
      <c r="AX40" s="242"/>
      <c r="AY40" s="242"/>
      <c r="AZ40" s="242" t="s">
        <v>16</v>
      </c>
      <c r="BA40" s="242"/>
      <c r="BB40" s="242"/>
      <c r="BC40" s="242"/>
      <c r="BD40" s="242"/>
      <c r="BE40" s="244" t="s">
        <v>17</v>
      </c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5"/>
      <c r="BU40" s="244" t="s">
        <v>18</v>
      </c>
      <c r="BV40" s="241"/>
      <c r="BW40" s="241"/>
      <c r="BX40" s="241"/>
      <c r="BY40" s="24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2:149" ht="7.5" customHeight="1">
      <c r="B41" s="234"/>
      <c r="C41" s="235"/>
      <c r="D41" s="239"/>
      <c r="E41" s="234"/>
      <c r="F41" s="235"/>
      <c r="G41" s="239"/>
      <c r="H41" s="234"/>
      <c r="I41" s="235"/>
      <c r="J41" s="239"/>
      <c r="K41" s="234"/>
      <c r="L41" s="235"/>
      <c r="M41" s="235"/>
      <c r="N41" s="223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196"/>
      <c r="AG41" s="196"/>
      <c r="AH41" s="196"/>
      <c r="AI41" s="196"/>
      <c r="AJ41" s="196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247"/>
      <c r="BU41" s="246"/>
      <c r="BV41" s="196"/>
      <c r="BW41" s="196"/>
      <c r="BX41" s="196"/>
      <c r="BY41" s="247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2:149" ht="7.5" customHeight="1">
      <c r="B42" s="236"/>
      <c r="C42" s="237"/>
      <c r="D42" s="240"/>
      <c r="E42" s="236"/>
      <c r="F42" s="237"/>
      <c r="G42" s="240"/>
      <c r="H42" s="236"/>
      <c r="I42" s="237"/>
      <c r="J42" s="240"/>
      <c r="K42" s="236"/>
      <c r="L42" s="237"/>
      <c r="M42" s="237"/>
      <c r="N42" s="223" t="s">
        <v>54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5"/>
      <c r="AF42" s="196" t="s">
        <v>19</v>
      </c>
      <c r="AG42" s="196"/>
      <c r="AH42" s="196"/>
      <c r="AI42" s="196"/>
      <c r="AJ42" s="197"/>
      <c r="AK42" s="196" t="s">
        <v>19</v>
      </c>
      <c r="AL42" s="196"/>
      <c r="AM42" s="196"/>
      <c r="AN42" s="196"/>
      <c r="AO42" s="197"/>
      <c r="AP42" s="196" t="s">
        <v>19</v>
      </c>
      <c r="AQ42" s="196"/>
      <c r="AR42" s="196"/>
      <c r="AS42" s="196"/>
      <c r="AT42" s="197"/>
      <c r="AU42" s="196" t="s">
        <v>19</v>
      </c>
      <c r="AV42" s="196"/>
      <c r="AW42" s="196"/>
      <c r="AX42" s="196"/>
      <c r="AY42" s="197"/>
      <c r="AZ42" s="196" t="s">
        <v>19</v>
      </c>
      <c r="BA42" s="196"/>
      <c r="BB42" s="196"/>
      <c r="BC42" s="196"/>
      <c r="BD42" s="197"/>
      <c r="BE42" s="24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247"/>
      <c r="BU42" s="246"/>
      <c r="BV42" s="196"/>
      <c r="BW42" s="196"/>
      <c r="BX42" s="196"/>
      <c r="BY42" s="247"/>
      <c r="BZ42" s="286" t="s">
        <v>87</v>
      </c>
      <c r="CA42" s="287"/>
      <c r="CB42" s="287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2:149" ht="7.5" customHeight="1">
      <c r="B43" s="218" t="s">
        <v>20</v>
      </c>
      <c r="C43" s="219"/>
      <c r="D43" s="219"/>
      <c r="E43" s="218" t="s">
        <v>20</v>
      </c>
      <c r="F43" s="219"/>
      <c r="G43" s="219"/>
      <c r="H43" s="218" t="s">
        <v>20</v>
      </c>
      <c r="I43" s="219"/>
      <c r="J43" s="219"/>
      <c r="K43" s="218" t="s">
        <v>20</v>
      </c>
      <c r="L43" s="219"/>
      <c r="M43" s="219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8"/>
      <c r="AF43" s="198"/>
      <c r="AG43" s="198"/>
      <c r="AH43" s="198"/>
      <c r="AI43" s="198"/>
      <c r="AJ43" s="199"/>
      <c r="AK43" s="198"/>
      <c r="AL43" s="198"/>
      <c r="AM43" s="198"/>
      <c r="AN43" s="198"/>
      <c r="AO43" s="199"/>
      <c r="AP43" s="198"/>
      <c r="AQ43" s="198"/>
      <c r="AR43" s="198"/>
      <c r="AS43" s="198"/>
      <c r="AT43" s="199"/>
      <c r="AU43" s="198"/>
      <c r="AV43" s="198"/>
      <c r="AW43" s="198"/>
      <c r="AX43" s="198"/>
      <c r="AY43" s="199"/>
      <c r="AZ43" s="198"/>
      <c r="BA43" s="198"/>
      <c r="BB43" s="198"/>
      <c r="BC43" s="198"/>
      <c r="BD43" s="199"/>
      <c r="BE43" s="24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249"/>
      <c r="BU43" s="248"/>
      <c r="BV43" s="198"/>
      <c r="BW43" s="198"/>
      <c r="BX43" s="198"/>
      <c r="BY43" s="249"/>
      <c r="BZ43" s="286"/>
      <c r="CA43" s="287"/>
      <c r="CB43" s="287"/>
      <c r="CC43" s="3"/>
      <c r="CD43" s="21">
        <v>1</v>
      </c>
      <c r="CE43" s="21">
        <v>2</v>
      </c>
      <c r="CF43" s="21">
        <v>3</v>
      </c>
      <c r="CG43" s="21">
        <v>4</v>
      </c>
      <c r="CH43" s="21">
        <v>5</v>
      </c>
      <c r="CI43" s="21">
        <v>6</v>
      </c>
      <c r="CJ43" s="3"/>
      <c r="CK43" s="3"/>
      <c r="CL43" s="3"/>
      <c r="CM43" s="3"/>
      <c r="CN43" s="3"/>
      <c r="CO43" s="3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81:149" ht="7.5" customHeight="1"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2:149" ht="7.5" customHeight="1">
      <c r="B45" s="117" t="s">
        <v>21</v>
      </c>
      <c r="C45" s="118"/>
      <c r="D45" s="119"/>
      <c r="E45" s="117" t="s">
        <v>22</v>
      </c>
      <c r="F45" s="118"/>
      <c r="G45" s="119"/>
      <c r="H45" s="117" t="s">
        <v>23</v>
      </c>
      <c r="I45" s="118"/>
      <c r="J45" s="119"/>
      <c r="K45" s="117" t="s">
        <v>24</v>
      </c>
      <c r="L45" s="118"/>
      <c r="M45" s="119"/>
      <c r="N45" s="251" t="str">
        <f>IF(B2=6,D5,IF(B2=5,D3,IF(B2=4,D4,IF(B2=3,D3,""))))</f>
        <v>Armando Rojo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3"/>
      <c r="AF45" s="307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 t="s">
        <v>2</v>
      </c>
      <c r="AV45" s="173"/>
      <c r="AW45" s="173"/>
      <c r="AX45" s="173"/>
      <c r="AY45" s="173"/>
      <c r="AZ45" s="173" t="s">
        <v>2</v>
      </c>
      <c r="BA45" s="173"/>
      <c r="BB45" s="173"/>
      <c r="BC45" s="173"/>
      <c r="BD45" s="173"/>
      <c r="BE45" s="164" t="str">
        <f>IF(BZ45=""," ",IF(LEFT(BZ45,1)="3",N45,N47))</f>
        <v> </v>
      </c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6"/>
      <c r="BU45" s="158">
        <f>IF(BZ45="","",VLOOKUP(BZ45,result,2,FALSE))</f>
      </c>
      <c r="BV45" s="159"/>
      <c r="BW45" s="159"/>
      <c r="BX45" s="159"/>
      <c r="BY45" s="160"/>
      <c r="BZ45" s="147"/>
      <c r="CA45" s="148"/>
      <c r="CC45" s="3"/>
      <c r="CD45" s="22">
        <f>IF(BE45=D29,1,0)</f>
        <v>0</v>
      </c>
      <c r="CE45" s="22">
        <f>IF(BE45=D32,1,0)</f>
        <v>0</v>
      </c>
      <c r="CF45" s="22">
        <f>IF(BE45=D35,1,0)</f>
        <v>0</v>
      </c>
      <c r="CG45" s="22">
        <f>IF(BE45=AP29,1,0)</f>
        <v>0</v>
      </c>
      <c r="CH45" s="22">
        <f>IF(BE45=AP32,1,0)</f>
        <v>0</v>
      </c>
      <c r="CI45" s="22">
        <f>IF(BE45=AP35,1,0)</f>
        <v>0</v>
      </c>
      <c r="CJ45" s="23" t="s">
        <v>63</v>
      </c>
      <c r="CK45" s="24" t="s">
        <v>64</v>
      </c>
      <c r="CL45" s="23" t="s">
        <v>65</v>
      </c>
      <c r="CM45" s="3"/>
      <c r="CN45" s="3"/>
      <c r="CO45" s="3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2:149" ht="7.5" customHeight="1">
      <c r="B46" s="120"/>
      <c r="C46" s="121"/>
      <c r="D46" s="122"/>
      <c r="E46" s="120"/>
      <c r="F46" s="121"/>
      <c r="G46" s="122"/>
      <c r="H46" s="120"/>
      <c r="I46" s="121"/>
      <c r="J46" s="122"/>
      <c r="K46" s="120"/>
      <c r="L46" s="121"/>
      <c r="M46" s="122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0"/>
      <c r="AF46" s="308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67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9"/>
      <c r="BU46" s="161"/>
      <c r="BV46" s="162"/>
      <c r="BW46" s="162"/>
      <c r="BX46" s="162"/>
      <c r="BY46" s="163"/>
      <c r="BZ46" s="147"/>
      <c r="CA46" s="148"/>
      <c r="CC46" s="3"/>
      <c r="CD46" s="25">
        <f>IF(CD47=D29,1,0)</f>
        <v>0</v>
      </c>
      <c r="CE46" s="25">
        <f>IF(CD47=D32,1,0)</f>
        <v>0</v>
      </c>
      <c r="CF46" s="25">
        <f>IF(CD47=D35,1,0)</f>
        <v>0</v>
      </c>
      <c r="CG46" s="25">
        <f>IF(CD47=AP29,1,0)</f>
        <v>0</v>
      </c>
      <c r="CH46" s="25">
        <f>IF(CD47=AP32,1,0)</f>
        <v>0</v>
      </c>
      <c r="CI46" s="25">
        <f>IF(CD47=AP35,1,0)</f>
        <v>0</v>
      </c>
      <c r="CJ46" s="23" t="s">
        <v>66</v>
      </c>
      <c r="CK46" s="24" t="s">
        <v>67</v>
      </c>
      <c r="CL46" s="23" t="s">
        <v>65</v>
      </c>
      <c r="CM46" s="3"/>
      <c r="CN46" s="3"/>
      <c r="CO46" s="3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7.5" customHeight="1">
      <c r="A47" s="279" t="s">
        <v>55</v>
      </c>
      <c r="B47" s="209" t="s">
        <v>47</v>
      </c>
      <c r="C47" s="210"/>
      <c r="D47" s="211"/>
      <c r="E47" s="209" t="s">
        <v>48</v>
      </c>
      <c r="F47" s="210"/>
      <c r="G47" s="211"/>
      <c r="H47" s="209" t="s">
        <v>49</v>
      </c>
      <c r="I47" s="210"/>
      <c r="J47" s="211"/>
      <c r="K47" s="209" t="s">
        <v>50</v>
      </c>
      <c r="L47" s="210"/>
      <c r="M47" s="211"/>
      <c r="N47" s="123" t="str">
        <f>IF(B2=6,D7,IF(B2=5,D6,IF(B2=4,D5,IF(B2=3,D5,""))))</f>
        <v>Genís Ezquerra</v>
      </c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308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67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9"/>
      <c r="BU47" s="161"/>
      <c r="BV47" s="162"/>
      <c r="BW47" s="162"/>
      <c r="BX47" s="162"/>
      <c r="BY47" s="163"/>
      <c r="BZ47" s="147"/>
      <c r="CA47" s="148"/>
      <c r="CC47" s="3"/>
      <c r="CD47" s="26" t="str">
        <f>IF(BZ45=""," ",IF(LEFT(BZ45,1)="3",N47,N45))</f>
        <v> </v>
      </c>
      <c r="CE47" s="27"/>
      <c r="CF47" s="27"/>
      <c r="CG47" s="27"/>
      <c r="CH47" s="28"/>
      <c r="CI47" s="28"/>
      <c r="CJ47" s="24" t="s">
        <v>68</v>
      </c>
      <c r="CK47" s="24" t="s">
        <v>69</v>
      </c>
      <c r="CL47" s="23" t="s">
        <v>65</v>
      </c>
      <c r="CM47" s="3"/>
      <c r="CN47" s="3"/>
      <c r="CO47" s="3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7.5" customHeight="1">
      <c r="A48" s="280"/>
      <c r="B48" s="212"/>
      <c r="C48" s="213"/>
      <c r="D48" s="214"/>
      <c r="E48" s="212"/>
      <c r="F48" s="213"/>
      <c r="G48" s="214"/>
      <c r="H48" s="212"/>
      <c r="I48" s="213"/>
      <c r="J48" s="214"/>
      <c r="K48" s="212"/>
      <c r="L48" s="213"/>
      <c r="M48" s="214"/>
      <c r="N48" s="12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8"/>
      <c r="AF48" s="308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70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2"/>
      <c r="BU48" s="161"/>
      <c r="BV48" s="162"/>
      <c r="BW48" s="162"/>
      <c r="BX48" s="162"/>
      <c r="BY48" s="163"/>
      <c r="BZ48" s="147"/>
      <c r="CA48" s="148"/>
      <c r="CC48" s="3"/>
      <c r="CD48" s="28"/>
      <c r="CE48" s="28"/>
      <c r="CF48" s="28"/>
      <c r="CG48" s="28"/>
      <c r="CH48" s="28"/>
      <c r="CI48" s="28"/>
      <c r="CJ48" s="24" t="s">
        <v>71</v>
      </c>
      <c r="CK48" s="24" t="s">
        <v>70</v>
      </c>
      <c r="CL48" s="23" t="s">
        <v>65</v>
      </c>
      <c r="CM48" s="3"/>
      <c r="CN48" s="3"/>
      <c r="CO48" s="3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2:149" ht="7.5" customHeight="1">
      <c r="B49" s="120" t="s">
        <v>25</v>
      </c>
      <c r="C49" s="121"/>
      <c r="D49" s="122"/>
      <c r="E49" s="120" t="s">
        <v>23</v>
      </c>
      <c r="F49" s="121"/>
      <c r="G49" s="122"/>
      <c r="H49" s="120" t="s">
        <v>22</v>
      </c>
      <c r="I49" s="121"/>
      <c r="J49" s="122"/>
      <c r="K49" s="120" t="s">
        <v>23</v>
      </c>
      <c r="L49" s="121"/>
      <c r="M49" s="122"/>
      <c r="N49" s="215" t="str">
        <f>IF(B2=6,D4,IF(B2=5,D4,IF(B2=4,D3,IF(B2=3,D4,""))))</f>
        <v>Èric Torné</v>
      </c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7"/>
      <c r="AF49" s="30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 t="s">
        <v>2</v>
      </c>
      <c r="AV49" s="149"/>
      <c r="AW49" s="149"/>
      <c r="AX49" s="149"/>
      <c r="AY49" s="149"/>
      <c r="AZ49" s="149" t="s">
        <v>2</v>
      </c>
      <c r="BA49" s="149"/>
      <c r="BB49" s="149"/>
      <c r="BC49" s="149"/>
      <c r="BD49" s="149"/>
      <c r="BE49" s="179" t="str">
        <f>IF(BZ49=""," ",IF(LEFT(BZ49,1)="3",N49,N51))</f>
        <v> </v>
      </c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1"/>
      <c r="BU49" s="267">
        <f>IF(BZ49="","",VLOOKUP(BZ49,result,2,FALSE))</f>
      </c>
      <c r="BV49" s="268"/>
      <c r="BW49" s="268"/>
      <c r="BX49" s="268"/>
      <c r="BY49" s="269"/>
      <c r="BZ49" s="147"/>
      <c r="CA49" s="148"/>
      <c r="CC49" s="3"/>
      <c r="CD49" s="22">
        <f>IF(BE49=D29,1,0)</f>
        <v>0</v>
      </c>
      <c r="CE49" s="22">
        <f>IF(BE49=D32,1,0)</f>
        <v>0</v>
      </c>
      <c r="CF49" s="22">
        <f>IF(BE49=D35,1,0)</f>
        <v>0</v>
      </c>
      <c r="CG49" s="22">
        <f>IF(BE49=AP29,1,0)</f>
        <v>0</v>
      </c>
      <c r="CH49" s="22">
        <f>IF(BE49=AP32,1,0)</f>
        <v>0</v>
      </c>
      <c r="CI49" s="22">
        <f>IF(BE49=AP35,1,0)</f>
        <v>0</v>
      </c>
      <c r="CJ49" s="23" t="s">
        <v>72</v>
      </c>
      <c r="CK49" s="23" t="s">
        <v>73</v>
      </c>
      <c r="CL49" s="23" t="s">
        <v>74</v>
      </c>
      <c r="CM49" s="3"/>
      <c r="CN49" s="3"/>
      <c r="CO49" s="3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2:149" ht="7.5" customHeight="1">
      <c r="B50" s="120"/>
      <c r="C50" s="121"/>
      <c r="D50" s="122"/>
      <c r="E50" s="120"/>
      <c r="F50" s="121"/>
      <c r="G50" s="122"/>
      <c r="H50" s="120"/>
      <c r="I50" s="121"/>
      <c r="J50" s="122"/>
      <c r="K50" s="120"/>
      <c r="L50" s="121"/>
      <c r="M50" s="122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308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67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9"/>
      <c r="BU50" s="161"/>
      <c r="BV50" s="162"/>
      <c r="BW50" s="162"/>
      <c r="BX50" s="162"/>
      <c r="BY50" s="163"/>
      <c r="BZ50" s="147"/>
      <c r="CA50" s="148"/>
      <c r="CC50" s="3"/>
      <c r="CD50" s="25">
        <f>IF(CD51=D29,1,0)</f>
        <v>0</v>
      </c>
      <c r="CE50" s="25">
        <f>IF(CD51=D32,1,0)</f>
        <v>0</v>
      </c>
      <c r="CF50" s="25">
        <f>IF(CD51=D35,1,0)</f>
        <v>0</v>
      </c>
      <c r="CG50" s="25">
        <f>IF(CD51=AP29,1,0)</f>
        <v>0</v>
      </c>
      <c r="CH50" s="25">
        <f>IF(CD51=AP32,1,0)</f>
        <v>0</v>
      </c>
      <c r="CI50" s="25">
        <f>IF(CD51=AP35,1,0)</f>
        <v>0</v>
      </c>
      <c r="CJ50" s="24" t="s">
        <v>75</v>
      </c>
      <c r="CK50" s="24" t="s">
        <v>76</v>
      </c>
      <c r="CL50" s="23" t="s">
        <v>74</v>
      </c>
      <c r="CM50" s="3"/>
      <c r="CN50" s="3"/>
      <c r="CO50" s="3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>
      <c r="A51" s="279" t="s">
        <v>55</v>
      </c>
      <c r="B51" s="209" t="s">
        <v>48</v>
      </c>
      <c r="C51" s="210"/>
      <c r="D51" s="211"/>
      <c r="E51" s="209" t="s">
        <v>49</v>
      </c>
      <c r="F51" s="210"/>
      <c r="G51" s="211"/>
      <c r="H51" s="209" t="s">
        <v>50</v>
      </c>
      <c r="I51" s="210"/>
      <c r="J51" s="211"/>
      <c r="K51" s="209" t="s">
        <v>49</v>
      </c>
      <c r="L51" s="210"/>
      <c r="M51" s="211"/>
      <c r="N51" s="123" t="str">
        <f>IF(B2=6,D8,IF(B2=5,D5,IF(B2=4,D6,IF(B2=3,D5,""))))</f>
        <v>Pablo Sarro</v>
      </c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308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67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9"/>
      <c r="BU51" s="161"/>
      <c r="BV51" s="162"/>
      <c r="BW51" s="162"/>
      <c r="BX51" s="162"/>
      <c r="BY51" s="163"/>
      <c r="BZ51" s="147"/>
      <c r="CA51" s="148"/>
      <c r="CC51" s="3"/>
      <c r="CD51" s="26" t="str">
        <f>IF(BZ49=""," ",IF(LEFT(BZ49,1)="3",N51,N49))</f>
        <v> </v>
      </c>
      <c r="CE51" s="27"/>
      <c r="CF51" s="27"/>
      <c r="CG51" s="27"/>
      <c r="CH51" s="28"/>
      <c r="CI51" s="28"/>
      <c r="CJ51" s="24" t="s">
        <v>77</v>
      </c>
      <c r="CK51" s="24" t="s">
        <v>78</v>
      </c>
      <c r="CL51" s="23" t="s">
        <v>74</v>
      </c>
      <c r="CM51" s="3"/>
      <c r="CN51" s="3"/>
      <c r="CO51" s="3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7.5" customHeight="1">
      <c r="A52" s="280"/>
      <c r="B52" s="212"/>
      <c r="C52" s="213"/>
      <c r="D52" s="214"/>
      <c r="E52" s="212"/>
      <c r="F52" s="213"/>
      <c r="G52" s="214"/>
      <c r="H52" s="212"/>
      <c r="I52" s="213"/>
      <c r="J52" s="214"/>
      <c r="K52" s="212"/>
      <c r="L52" s="213"/>
      <c r="M52" s="214"/>
      <c r="N52" s="126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31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70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2"/>
      <c r="BU52" s="270"/>
      <c r="BV52" s="271"/>
      <c r="BW52" s="271"/>
      <c r="BX52" s="271"/>
      <c r="BY52" s="272"/>
      <c r="BZ52" s="147"/>
      <c r="CA52" s="148"/>
      <c r="CC52" s="3"/>
      <c r="CD52" s="28"/>
      <c r="CE52" s="28"/>
      <c r="CF52" s="28"/>
      <c r="CG52" s="28"/>
      <c r="CH52" s="28"/>
      <c r="CI52" s="28"/>
      <c r="CJ52" s="24" t="s">
        <v>79</v>
      </c>
      <c r="CK52" s="24" t="s">
        <v>80</v>
      </c>
      <c r="CL52" s="23" t="s">
        <v>74</v>
      </c>
      <c r="CM52" s="3"/>
      <c r="CN52" s="3"/>
      <c r="CO52" s="3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2:149" ht="7.5" customHeight="1">
      <c r="B53" s="120" t="s">
        <v>22</v>
      </c>
      <c r="C53" s="121"/>
      <c r="D53" s="122"/>
      <c r="E53" s="120" t="s">
        <v>26</v>
      </c>
      <c r="F53" s="121"/>
      <c r="G53" s="122"/>
      <c r="H53" s="120" t="s">
        <v>27</v>
      </c>
      <c r="I53" s="121"/>
      <c r="J53" s="122"/>
      <c r="K53" s="120" t="s">
        <v>28</v>
      </c>
      <c r="L53" s="121"/>
      <c r="M53" s="122"/>
      <c r="N53" s="98" t="str">
        <f>IF(B2=6,D3,IF(B2=5,D6,IF(B2=4,D4,IF(B2=3,D3,""))))</f>
        <v>Armando Rojo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100"/>
      <c r="AF53" s="30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 t="s">
        <v>2</v>
      </c>
      <c r="AV53" s="149"/>
      <c r="AW53" s="149"/>
      <c r="AX53" s="149"/>
      <c r="AY53" s="149"/>
      <c r="AZ53" s="149" t="s">
        <v>2</v>
      </c>
      <c r="BA53" s="149"/>
      <c r="BB53" s="149"/>
      <c r="BC53" s="149"/>
      <c r="BD53" s="149"/>
      <c r="BE53" s="167" t="str">
        <f>IF(BZ53=""," ",IF(LEFT(BZ53,1)="3",N53,N55))</f>
        <v> </v>
      </c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9"/>
      <c r="BU53" s="161">
        <f>IF(BZ53="","",VLOOKUP(BZ53,result,2,FALSE))</f>
      </c>
      <c r="BV53" s="162"/>
      <c r="BW53" s="162"/>
      <c r="BX53" s="162"/>
      <c r="BY53" s="163"/>
      <c r="BZ53" s="147"/>
      <c r="CA53" s="148"/>
      <c r="CC53" s="3"/>
      <c r="CD53" s="22">
        <f>IF(BE53=D29,1,0)</f>
        <v>0</v>
      </c>
      <c r="CE53" s="22">
        <f>IF(BE53=D32,1,0)</f>
        <v>0</v>
      </c>
      <c r="CF53" s="22">
        <f>IF(BE53=D35,1,0)</f>
        <v>0</v>
      </c>
      <c r="CG53" s="22">
        <f>IF(BE53=AP29,1,0)</f>
        <v>0</v>
      </c>
      <c r="CH53" s="22">
        <f>IF(BE53=AP32,1,0)</f>
        <v>0</v>
      </c>
      <c r="CI53" s="22">
        <f>IF(BE53=AP35,1,0)</f>
        <v>0</v>
      </c>
      <c r="CJ53" s="23"/>
      <c r="CK53" s="23" t="s">
        <v>81</v>
      </c>
      <c r="CL53" s="23" t="s">
        <v>81</v>
      </c>
      <c r="CM53" s="3"/>
      <c r="CN53" s="3"/>
      <c r="CO53" s="3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2:149" ht="7.5" customHeight="1">
      <c r="B54" s="120"/>
      <c r="C54" s="121"/>
      <c r="D54" s="122"/>
      <c r="E54" s="120"/>
      <c r="F54" s="121"/>
      <c r="G54" s="122"/>
      <c r="H54" s="120"/>
      <c r="I54" s="121"/>
      <c r="J54" s="122"/>
      <c r="K54" s="120"/>
      <c r="L54" s="121"/>
      <c r="M54" s="122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0"/>
      <c r="AF54" s="308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167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9"/>
      <c r="BU54" s="161"/>
      <c r="BV54" s="162"/>
      <c r="BW54" s="162"/>
      <c r="BX54" s="162"/>
      <c r="BY54" s="163"/>
      <c r="BZ54" s="147"/>
      <c r="CA54" s="148"/>
      <c r="CC54" s="3"/>
      <c r="CD54" s="25">
        <f>IF(CD55=D29,1,0)</f>
        <v>0</v>
      </c>
      <c r="CE54" s="25">
        <f>IF(CD55=D32,1,0)</f>
        <v>0</v>
      </c>
      <c r="CF54" s="25">
        <f>IF(CD55=D35,1,0)</f>
        <v>0</v>
      </c>
      <c r="CG54" s="25">
        <f>IF(CD55=AP29,1,0)</f>
        <v>0</v>
      </c>
      <c r="CH54" s="25">
        <f>IF(CD55=AP32,1,0)</f>
        <v>0</v>
      </c>
      <c r="CI54" s="25">
        <f>IF(CD55=AP35,1,0)</f>
        <v>0</v>
      </c>
      <c r="CJ54" s="3"/>
      <c r="CK54" s="3"/>
      <c r="CL54" s="3"/>
      <c r="CM54" s="3"/>
      <c r="CN54" s="3"/>
      <c r="CO54" s="3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7.5" customHeight="1">
      <c r="A55" s="279" t="s">
        <v>55</v>
      </c>
      <c r="B55" s="209" t="s">
        <v>51</v>
      </c>
      <c r="C55" s="210"/>
      <c r="D55" s="211"/>
      <c r="E55" s="209" t="s">
        <v>50</v>
      </c>
      <c r="F55" s="210"/>
      <c r="G55" s="211"/>
      <c r="H55" s="209" t="s">
        <v>52</v>
      </c>
      <c r="I55" s="210"/>
      <c r="J55" s="211"/>
      <c r="K55" s="209" t="s">
        <v>52</v>
      </c>
      <c r="L55" s="210"/>
      <c r="M55" s="211"/>
      <c r="N55" s="123" t="str">
        <f>IF(B2=6,D6,IF(B2=5,D7,IF(B2=4,D6,IF(B2=3,D4,""))))</f>
        <v>Pablo Sarro</v>
      </c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  <c r="AF55" s="308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167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9"/>
      <c r="BU55" s="161"/>
      <c r="BV55" s="162"/>
      <c r="BW55" s="162"/>
      <c r="BX55" s="162"/>
      <c r="BY55" s="163"/>
      <c r="BZ55" s="147"/>
      <c r="CA55" s="148"/>
      <c r="CC55" s="3"/>
      <c r="CD55" s="26" t="str">
        <f>IF(BZ53=""," ",IF(LEFT(BZ53,1)="3",N55,N53))</f>
        <v> </v>
      </c>
      <c r="CE55" s="27"/>
      <c r="CF55" s="27"/>
      <c r="CG55" s="27"/>
      <c r="CH55" s="28"/>
      <c r="CI55" s="28"/>
      <c r="CJ55" s="3"/>
      <c r="CK55" s="3"/>
      <c r="CL55" s="3"/>
      <c r="CM55" s="3"/>
      <c r="CN55" s="3"/>
      <c r="CO55" s="3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7.5" customHeight="1">
      <c r="A56" s="280"/>
      <c r="B56" s="220"/>
      <c r="C56" s="221"/>
      <c r="D56" s="222"/>
      <c r="E56" s="220"/>
      <c r="F56" s="221"/>
      <c r="G56" s="222"/>
      <c r="H56" s="220"/>
      <c r="I56" s="221"/>
      <c r="J56" s="222"/>
      <c r="K56" s="212"/>
      <c r="L56" s="213"/>
      <c r="M56" s="214"/>
      <c r="N56" s="176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  <c r="AF56" s="308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170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2"/>
      <c r="BU56" s="161"/>
      <c r="BV56" s="162"/>
      <c r="BW56" s="162"/>
      <c r="BX56" s="162"/>
      <c r="BY56" s="163"/>
      <c r="BZ56" s="147"/>
      <c r="CA56" s="148"/>
      <c r="CC56" s="3"/>
      <c r="CD56" s="28"/>
      <c r="CE56" s="28"/>
      <c r="CF56" s="28"/>
      <c r="CG56" s="28"/>
      <c r="CH56" s="28"/>
      <c r="CI56" s="28"/>
      <c r="CJ56" s="3"/>
      <c r="CK56" s="3"/>
      <c r="CL56" s="3"/>
      <c r="CM56" s="3"/>
      <c r="CN56" s="3"/>
      <c r="CO56" s="3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2:149" ht="7.5" customHeight="1">
      <c r="B57" s="120" t="s">
        <v>29</v>
      </c>
      <c r="C57" s="121"/>
      <c r="D57" s="122"/>
      <c r="E57" s="120" t="s">
        <v>24</v>
      </c>
      <c r="F57" s="121"/>
      <c r="G57" s="122"/>
      <c r="H57" s="120" t="s">
        <v>24</v>
      </c>
      <c r="I57" s="121"/>
      <c r="J57" s="122"/>
      <c r="K57" s="182"/>
      <c r="L57" s="183"/>
      <c r="M57" s="281"/>
      <c r="N57" s="98" t="str">
        <f>IF(B2=6,D4,IF(B2=5,D3,IF(B2=4,D3,IF(B2=3,"",""))))</f>
        <v>Èric Torné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307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 t="s">
        <v>2</v>
      </c>
      <c r="AV57" s="173"/>
      <c r="AW57" s="173"/>
      <c r="AX57" s="173"/>
      <c r="AY57" s="173"/>
      <c r="AZ57" s="173" t="s">
        <v>2</v>
      </c>
      <c r="BA57" s="173"/>
      <c r="BB57" s="173"/>
      <c r="BC57" s="173"/>
      <c r="BD57" s="173"/>
      <c r="BE57" s="164" t="str">
        <f>IF(BZ57=""," ",IF(LEFT(BZ57,1)="3",N57,N59))</f>
        <v> </v>
      </c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6"/>
      <c r="BU57" s="158">
        <f>IF(BZ57="","",VLOOKUP(BZ57,result,2,FALSE))</f>
      </c>
      <c r="BV57" s="159"/>
      <c r="BW57" s="159"/>
      <c r="BX57" s="159"/>
      <c r="BY57" s="160"/>
      <c r="BZ57" s="147"/>
      <c r="CA57" s="148"/>
      <c r="CC57" s="3"/>
      <c r="CD57" s="22">
        <f>IF(BE57=D29,1,0)</f>
        <v>0</v>
      </c>
      <c r="CE57" s="22">
        <f>IF(BE57=D32,1,0)</f>
        <v>0</v>
      </c>
      <c r="CF57" s="22">
        <f>IF(BE57=D35,1,0)</f>
        <v>0</v>
      </c>
      <c r="CG57" s="22">
        <f>IF(BE57=AP29,1,0)</f>
        <v>0</v>
      </c>
      <c r="CH57" s="22">
        <f>IF(BE57=AP32,1,0)</f>
        <v>0</v>
      </c>
      <c r="CI57" s="22">
        <f>IF(BE57=AP35,1,0)</f>
        <v>0</v>
      </c>
      <c r="CJ57" s="3"/>
      <c r="CK57" s="3"/>
      <c r="CL57" s="3"/>
      <c r="CM57" s="3"/>
      <c r="CN57" s="3"/>
      <c r="CO57" s="3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2:149" ht="7.5" customHeight="1">
      <c r="B58" s="120"/>
      <c r="C58" s="121"/>
      <c r="D58" s="122"/>
      <c r="E58" s="120"/>
      <c r="F58" s="121"/>
      <c r="G58" s="122"/>
      <c r="H58" s="120"/>
      <c r="I58" s="121"/>
      <c r="J58" s="122"/>
      <c r="K58" s="92"/>
      <c r="L58" s="93"/>
      <c r="M58" s="94"/>
      <c r="N58" s="9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100"/>
      <c r="AF58" s="308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67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9"/>
      <c r="BU58" s="161"/>
      <c r="BV58" s="162"/>
      <c r="BW58" s="162"/>
      <c r="BX58" s="162"/>
      <c r="BY58" s="163"/>
      <c r="BZ58" s="147"/>
      <c r="CA58" s="148"/>
      <c r="CC58" s="3"/>
      <c r="CD58" s="25">
        <f>IF(CD59=D29,1,0)</f>
        <v>0</v>
      </c>
      <c r="CE58" s="25">
        <f>IF(CD59=D32,1,0)</f>
        <v>0</v>
      </c>
      <c r="CF58" s="25">
        <f>IF(CD59=D35,1,0)</f>
        <v>0</v>
      </c>
      <c r="CG58" s="25">
        <f>IF(CD59=AP29,1,0)</f>
        <v>0</v>
      </c>
      <c r="CH58" s="25">
        <f>IF(CD59=AP32,1,0)</f>
        <v>0</v>
      </c>
      <c r="CI58" s="25">
        <f>IF(CD59=AP35,1,0)</f>
        <v>0</v>
      </c>
      <c r="CJ58" s="3"/>
      <c r="CK58" s="3"/>
      <c r="CL58" s="3"/>
      <c r="CM58" s="3"/>
      <c r="CN58" s="3"/>
      <c r="CO58" s="3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7.5" customHeight="1">
      <c r="A59" s="279" t="s">
        <v>55</v>
      </c>
      <c r="B59" s="209" t="s">
        <v>49</v>
      </c>
      <c r="C59" s="210"/>
      <c r="D59" s="211"/>
      <c r="E59" s="209" t="s">
        <v>47</v>
      </c>
      <c r="F59" s="210"/>
      <c r="G59" s="211"/>
      <c r="H59" s="209" t="s">
        <v>47</v>
      </c>
      <c r="I59" s="210"/>
      <c r="J59" s="211"/>
      <c r="K59" s="92"/>
      <c r="L59" s="93"/>
      <c r="M59" s="94"/>
      <c r="N59" s="123" t="str">
        <f>IF(B2=6,D7,IF(B2=5,D5,IF(B2=4,D5,IF(B2=3,"",""))))</f>
        <v>Genís Ezquerra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5"/>
      <c r="AF59" s="308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167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9"/>
      <c r="BU59" s="161"/>
      <c r="BV59" s="162"/>
      <c r="BW59" s="162"/>
      <c r="BX59" s="162"/>
      <c r="BY59" s="163"/>
      <c r="BZ59" s="147"/>
      <c r="CA59" s="148"/>
      <c r="CC59" s="3"/>
      <c r="CD59" s="26" t="str">
        <f>IF(BZ57=""," ",IF(LEFT(BZ57,1)="3",N59,N57))</f>
        <v> </v>
      </c>
      <c r="CE59" s="27"/>
      <c r="CF59" s="27"/>
      <c r="CG59" s="27"/>
      <c r="CH59" s="28"/>
      <c r="CI59" s="28"/>
      <c r="CJ59" s="3"/>
      <c r="CK59" s="3"/>
      <c r="CL59" s="3"/>
      <c r="CM59" s="3"/>
      <c r="CN59" s="3"/>
      <c r="CO59" s="3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7.5" customHeight="1">
      <c r="A60" s="280"/>
      <c r="B60" s="212"/>
      <c r="C60" s="213"/>
      <c r="D60" s="214"/>
      <c r="E60" s="212"/>
      <c r="F60" s="213"/>
      <c r="G60" s="214"/>
      <c r="H60" s="212"/>
      <c r="I60" s="213"/>
      <c r="J60" s="214"/>
      <c r="K60" s="131"/>
      <c r="L60" s="132"/>
      <c r="M60" s="139"/>
      <c r="N60" s="126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8"/>
      <c r="AF60" s="31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70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2"/>
      <c r="BU60" s="161"/>
      <c r="BV60" s="162"/>
      <c r="BW60" s="162"/>
      <c r="BX60" s="162"/>
      <c r="BY60" s="163"/>
      <c r="BZ60" s="147"/>
      <c r="CA60" s="148"/>
      <c r="CC60" s="3"/>
      <c r="CD60" s="28"/>
      <c r="CE60" s="28"/>
      <c r="CF60" s="28"/>
      <c r="CG60" s="28"/>
      <c r="CH60" s="28"/>
      <c r="CI60" s="28"/>
      <c r="CJ60" s="3"/>
      <c r="CK60" s="3"/>
      <c r="CL60" s="3"/>
      <c r="CM60" s="3"/>
      <c r="CN60" s="3"/>
      <c r="CO60" s="3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2:149" ht="7.5" customHeight="1">
      <c r="B61" s="120" t="s">
        <v>30</v>
      </c>
      <c r="C61" s="121"/>
      <c r="D61" s="122"/>
      <c r="E61" s="120" t="s">
        <v>29</v>
      </c>
      <c r="F61" s="121"/>
      <c r="G61" s="122"/>
      <c r="H61" s="120" t="s">
        <v>30</v>
      </c>
      <c r="I61" s="121"/>
      <c r="J61" s="122"/>
      <c r="K61" s="89"/>
      <c r="L61" s="90"/>
      <c r="M61" s="91"/>
      <c r="N61" s="98" t="str">
        <f>IF(B2=6,D5,IF(B2=5,D4,IF(B2=4,D5,IF(B2=3,"",""))))</f>
        <v>Genís Ezquerra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30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 t="s">
        <v>2</v>
      </c>
      <c r="AV61" s="149"/>
      <c r="AW61" s="149"/>
      <c r="AX61" s="149"/>
      <c r="AY61" s="149"/>
      <c r="AZ61" s="149" t="s">
        <v>2</v>
      </c>
      <c r="BA61" s="149"/>
      <c r="BB61" s="149"/>
      <c r="BC61" s="149"/>
      <c r="BD61" s="149"/>
      <c r="BE61" s="179" t="str">
        <f>IF(BZ61=""," ",IF(LEFT(BZ61,1)="3",N61,N63))</f>
        <v> </v>
      </c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267">
        <f>IF(BZ61="","",VLOOKUP(BZ61,result,2,FALSE))</f>
      </c>
      <c r="BV61" s="268"/>
      <c r="BW61" s="268"/>
      <c r="BX61" s="268"/>
      <c r="BY61" s="269"/>
      <c r="BZ61" s="147"/>
      <c r="CA61" s="148"/>
      <c r="CC61" s="3"/>
      <c r="CD61" s="22">
        <f>IF(BE61=D29,1,0)</f>
        <v>0</v>
      </c>
      <c r="CE61" s="22">
        <f>IF(BE61=D32,1,0)</f>
        <v>0</v>
      </c>
      <c r="CF61" s="22">
        <f>IF(BE61=D35,1,0)</f>
        <v>0</v>
      </c>
      <c r="CG61" s="22">
        <f>IF(BE61=AP29,1,0)</f>
        <v>0</v>
      </c>
      <c r="CH61" s="22">
        <f>IF(BE61=AP32,1,0)</f>
        <v>0</v>
      </c>
      <c r="CI61" s="22">
        <f>IF(BE61=AP35,1,0)</f>
        <v>0</v>
      </c>
      <c r="CJ61" s="3"/>
      <c r="CK61" s="3"/>
      <c r="CL61" s="3"/>
      <c r="CM61" s="3"/>
      <c r="CN61" s="3"/>
      <c r="CO61" s="3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2:149" ht="7.5" customHeight="1">
      <c r="B62" s="120"/>
      <c r="C62" s="121"/>
      <c r="D62" s="122"/>
      <c r="E62" s="120"/>
      <c r="F62" s="121"/>
      <c r="G62" s="122"/>
      <c r="H62" s="120"/>
      <c r="I62" s="121"/>
      <c r="J62" s="122"/>
      <c r="K62" s="92"/>
      <c r="L62" s="93"/>
      <c r="M62" s="94"/>
      <c r="N62" s="98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00"/>
      <c r="AF62" s="308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167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9"/>
      <c r="BU62" s="161"/>
      <c r="BV62" s="162"/>
      <c r="BW62" s="162"/>
      <c r="BX62" s="162"/>
      <c r="BY62" s="163"/>
      <c r="BZ62" s="147"/>
      <c r="CA62" s="148"/>
      <c r="CC62" s="3"/>
      <c r="CD62" s="25">
        <f>IF(CD63=D29,1,0)</f>
        <v>0</v>
      </c>
      <c r="CE62" s="25">
        <f>IF(CD63=D32,1,0)</f>
        <v>0</v>
      </c>
      <c r="CF62" s="25">
        <f>IF(CD63=D35,1,0)</f>
        <v>0</v>
      </c>
      <c r="CG62" s="25">
        <f>IF(CD63=AP29,1,0)</f>
        <v>0</v>
      </c>
      <c r="CH62" s="25">
        <f>IF(CD63=AP32,1,0)</f>
        <v>0</v>
      </c>
      <c r="CI62" s="25">
        <f>IF(CD63=AP35,1,0)</f>
        <v>0</v>
      </c>
      <c r="CJ62" s="3"/>
      <c r="CK62" s="3"/>
      <c r="CL62" s="3"/>
      <c r="CM62" s="3"/>
      <c r="CN62" s="3"/>
      <c r="CO62" s="3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7.5" customHeight="1">
      <c r="A63" s="279" t="s">
        <v>55</v>
      </c>
      <c r="B63" s="209" t="s">
        <v>50</v>
      </c>
      <c r="C63" s="210"/>
      <c r="D63" s="211"/>
      <c r="E63" s="209" t="s">
        <v>52</v>
      </c>
      <c r="F63" s="210"/>
      <c r="G63" s="211"/>
      <c r="H63" s="209" t="s">
        <v>50</v>
      </c>
      <c r="I63" s="210"/>
      <c r="J63" s="211"/>
      <c r="K63" s="92"/>
      <c r="L63" s="93"/>
      <c r="M63" s="94"/>
      <c r="N63" s="123" t="str">
        <f>IF(B2=6,D6,IF(B2=5,D7,IF(B2=4,D6,IF(B2=3,"",""))))</f>
        <v>Pablo Sarro</v>
      </c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5"/>
      <c r="AF63" s="308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167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9"/>
      <c r="BU63" s="161"/>
      <c r="BV63" s="162"/>
      <c r="BW63" s="162"/>
      <c r="BX63" s="162"/>
      <c r="BY63" s="163"/>
      <c r="BZ63" s="147"/>
      <c r="CA63" s="148"/>
      <c r="CC63" s="3"/>
      <c r="CD63" s="26" t="str">
        <f>IF(BZ61=""," ",IF(LEFT(BZ61,1)="3",N63,N61))</f>
        <v> </v>
      </c>
      <c r="CE63" s="27"/>
      <c r="CF63" s="27"/>
      <c r="CG63" s="27"/>
      <c r="CH63" s="28"/>
      <c r="CI63" s="28"/>
      <c r="CJ63" s="3"/>
      <c r="CK63" s="3"/>
      <c r="CL63" s="3"/>
      <c r="CM63" s="3"/>
      <c r="CN63" s="3"/>
      <c r="CO63" s="3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7.5" customHeight="1">
      <c r="A64" s="280"/>
      <c r="B64" s="212"/>
      <c r="C64" s="213"/>
      <c r="D64" s="214"/>
      <c r="E64" s="212"/>
      <c r="F64" s="213"/>
      <c r="G64" s="214"/>
      <c r="H64" s="212"/>
      <c r="I64" s="213"/>
      <c r="J64" s="214"/>
      <c r="K64" s="131"/>
      <c r="L64" s="132"/>
      <c r="M64" s="139"/>
      <c r="N64" s="12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8"/>
      <c r="AF64" s="31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70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2"/>
      <c r="BU64" s="270"/>
      <c r="BV64" s="271"/>
      <c r="BW64" s="271"/>
      <c r="BX64" s="271"/>
      <c r="BY64" s="272"/>
      <c r="BZ64" s="147"/>
      <c r="CA64" s="148"/>
      <c r="CC64" s="3"/>
      <c r="CD64" s="28"/>
      <c r="CE64" s="28"/>
      <c r="CF64" s="28"/>
      <c r="CG64" s="28"/>
      <c r="CH64" s="28"/>
      <c r="CI64" s="28"/>
      <c r="CJ64" s="3"/>
      <c r="CK64" s="3"/>
      <c r="CL64" s="3"/>
      <c r="CM64" s="3"/>
      <c r="CN64" s="3"/>
      <c r="CO64" s="3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2:149" ht="7.5" customHeight="1">
      <c r="B65" s="120" t="s">
        <v>31</v>
      </c>
      <c r="C65" s="121"/>
      <c r="D65" s="122"/>
      <c r="E65" s="120" t="s">
        <v>30</v>
      </c>
      <c r="F65" s="121"/>
      <c r="G65" s="122"/>
      <c r="H65" s="120" t="s">
        <v>28</v>
      </c>
      <c r="I65" s="121"/>
      <c r="J65" s="122"/>
      <c r="K65" s="89"/>
      <c r="L65" s="90"/>
      <c r="M65" s="91"/>
      <c r="N65" s="98" t="str">
        <f>IF(B2=6,D3,IF(B2=5,D5,IF(B2=4,D3,IF(B2=3,"",""))))</f>
        <v>Èric Torné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0"/>
      <c r="AF65" s="30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 t="s">
        <v>2</v>
      </c>
      <c r="AV65" s="149"/>
      <c r="AW65" s="149"/>
      <c r="AX65" s="149"/>
      <c r="AY65" s="149"/>
      <c r="AZ65" s="149" t="s">
        <v>2</v>
      </c>
      <c r="BA65" s="149"/>
      <c r="BB65" s="149"/>
      <c r="BC65" s="149"/>
      <c r="BD65" s="149"/>
      <c r="BE65" s="167" t="str">
        <f>IF(BZ65=""," ",IF(LEFT(BZ65,1)="3",N65,N67))</f>
        <v> </v>
      </c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9"/>
      <c r="BU65" s="161">
        <f>IF(BZ65="","",VLOOKUP(BZ65,result,2,FALSE))</f>
      </c>
      <c r="BV65" s="162"/>
      <c r="BW65" s="162"/>
      <c r="BX65" s="162"/>
      <c r="BY65" s="163"/>
      <c r="BZ65" s="147"/>
      <c r="CA65" s="148"/>
      <c r="CC65" s="3"/>
      <c r="CD65" s="22">
        <f>IF(BE65=D29,1,0)</f>
        <v>0</v>
      </c>
      <c r="CE65" s="22">
        <f>IF(BE65=D32,1,0)</f>
        <v>0</v>
      </c>
      <c r="CF65" s="22">
        <f>IF(BE65=D35,1,0)</f>
        <v>0</v>
      </c>
      <c r="CG65" s="22">
        <f>IF(BE65=AP29,1,0)</f>
        <v>0</v>
      </c>
      <c r="CH65" s="22">
        <f>IF(BE65=AP32,1,0)</f>
        <v>0</v>
      </c>
      <c r="CI65" s="22">
        <f>IF(BE65=AP35,1,0)</f>
        <v>0</v>
      </c>
      <c r="CJ65" s="3"/>
      <c r="CK65" s="3"/>
      <c r="CL65" s="3"/>
      <c r="CM65" s="3"/>
      <c r="CN65" s="3"/>
      <c r="CO65" s="3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2:149" ht="7.5" customHeight="1">
      <c r="B66" s="120"/>
      <c r="C66" s="121"/>
      <c r="D66" s="122"/>
      <c r="E66" s="120"/>
      <c r="F66" s="121"/>
      <c r="G66" s="122"/>
      <c r="H66" s="120"/>
      <c r="I66" s="121"/>
      <c r="J66" s="122"/>
      <c r="K66" s="92"/>
      <c r="L66" s="93"/>
      <c r="M66" s="94"/>
      <c r="N66" s="98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0"/>
      <c r="AF66" s="308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167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9"/>
      <c r="BU66" s="161"/>
      <c r="BV66" s="162"/>
      <c r="BW66" s="162"/>
      <c r="BX66" s="162"/>
      <c r="BY66" s="163"/>
      <c r="BZ66" s="147"/>
      <c r="CA66" s="148"/>
      <c r="CC66" s="3"/>
      <c r="CD66" s="25">
        <f>IF(CD67=D29,1,0)</f>
        <v>0</v>
      </c>
      <c r="CE66" s="25">
        <f>IF(CD67=D32,1,0)</f>
        <v>0</v>
      </c>
      <c r="CF66" s="25">
        <f>IF(CD67=D35,1,0)</f>
        <v>0</v>
      </c>
      <c r="CG66" s="25">
        <f>IF(CD67=AP29,1,0)</f>
        <v>0</v>
      </c>
      <c r="CH66" s="25">
        <f>IF(CD67=AP32,1,0)</f>
        <v>0</v>
      </c>
      <c r="CI66" s="25">
        <f>IF(CD67=AP35,1,0)</f>
        <v>0</v>
      </c>
      <c r="CJ66" s="3"/>
      <c r="CK66" s="3"/>
      <c r="CL66" s="3"/>
      <c r="CM66" s="3"/>
      <c r="CN66" s="3"/>
      <c r="CO66" s="3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7.5" customHeight="1">
      <c r="A67" s="279" t="s">
        <v>55</v>
      </c>
      <c r="B67" s="209" t="s">
        <v>52</v>
      </c>
      <c r="C67" s="210"/>
      <c r="D67" s="211"/>
      <c r="E67" s="209" t="s">
        <v>50</v>
      </c>
      <c r="F67" s="210"/>
      <c r="G67" s="211"/>
      <c r="H67" s="209" t="s">
        <v>52</v>
      </c>
      <c r="I67" s="210"/>
      <c r="J67" s="211"/>
      <c r="K67" s="92"/>
      <c r="L67" s="93"/>
      <c r="M67" s="94"/>
      <c r="N67" s="123" t="str">
        <f>IF(B2=6,D8,IF(B2=5,D6,IF(B2=4,D4,IF(B2=3,"",""))))</f>
        <v>Armando Rojo</v>
      </c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5"/>
      <c r="AF67" s="308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167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9"/>
      <c r="BU67" s="161"/>
      <c r="BV67" s="162"/>
      <c r="BW67" s="162"/>
      <c r="BX67" s="162"/>
      <c r="BY67" s="163"/>
      <c r="BZ67" s="147"/>
      <c r="CA67" s="148"/>
      <c r="CC67" s="3"/>
      <c r="CD67" s="26" t="str">
        <f>IF(BZ65=""," ",IF(LEFT(BZ65,1)="3",N67,N65))</f>
        <v> </v>
      </c>
      <c r="CE67" s="27"/>
      <c r="CF67" s="27"/>
      <c r="CG67" s="27"/>
      <c r="CH67" s="28"/>
      <c r="CI67" s="28"/>
      <c r="CJ67" s="3"/>
      <c r="CK67" s="3"/>
      <c r="CL67" s="3"/>
      <c r="CM67" s="3"/>
      <c r="CN67" s="3"/>
      <c r="CO67" s="3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7.5" customHeight="1">
      <c r="A68" s="280"/>
      <c r="B68" s="220"/>
      <c r="C68" s="221"/>
      <c r="D68" s="222"/>
      <c r="E68" s="220"/>
      <c r="F68" s="221"/>
      <c r="G68" s="222"/>
      <c r="H68" s="220"/>
      <c r="I68" s="221"/>
      <c r="J68" s="222"/>
      <c r="K68" s="131"/>
      <c r="L68" s="132"/>
      <c r="M68" s="139"/>
      <c r="N68" s="176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8"/>
      <c r="AF68" s="308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170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2"/>
      <c r="BU68" s="161"/>
      <c r="BV68" s="162"/>
      <c r="BW68" s="162"/>
      <c r="BX68" s="162"/>
      <c r="BY68" s="163"/>
      <c r="BZ68" s="147"/>
      <c r="CA68" s="148"/>
      <c r="CC68" s="3"/>
      <c r="CD68" s="28"/>
      <c r="CE68" s="28"/>
      <c r="CF68" s="28"/>
      <c r="CG68" s="28"/>
      <c r="CH68" s="28"/>
      <c r="CI68" s="28"/>
      <c r="CJ68" s="3"/>
      <c r="CK68" s="3"/>
      <c r="CL68" s="3"/>
      <c r="CM68" s="3"/>
      <c r="CN68" s="3"/>
      <c r="CO68" s="3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2:149" ht="7.5" customHeight="1">
      <c r="B69" s="120" t="s">
        <v>27</v>
      </c>
      <c r="C69" s="121"/>
      <c r="D69" s="122"/>
      <c r="E69" s="120" t="s">
        <v>32</v>
      </c>
      <c r="F69" s="121"/>
      <c r="G69" s="122"/>
      <c r="H69" s="182"/>
      <c r="I69" s="183"/>
      <c r="J69" s="184"/>
      <c r="K69" s="89"/>
      <c r="L69" s="90"/>
      <c r="M69" s="91"/>
      <c r="N69" s="98">
        <f>IF(B2=6,D4,IF(B2=5,D3,IF(B2=4,"",IF(B2=3,"",""))))</f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307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 t="s">
        <v>2</v>
      </c>
      <c r="AV69" s="173"/>
      <c r="AW69" s="173"/>
      <c r="AX69" s="173"/>
      <c r="AY69" s="173"/>
      <c r="AZ69" s="173" t="s">
        <v>2</v>
      </c>
      <c r="BA69" s="173"/>
      <c r="BB69" s="173"/>
      <c r="BC69" s="173"/>
      <c r="BD69" s="173"/>
      <c r="BE69" s="164" t="str">
        <f>IF(BZ69=""," ",IF(LEFT(BZ69,1)="3",N69,N71))</f>
        <v> </v>
      </c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6"/>
      <c r="BU69" s="158">
        <f>IF(BZ69="","",VLOOKUP(BZ69,result,2,FALSE))</f>
      </c>
      <c r="BV69" s="159"/>
      <c r="BW69" s="159"/>
      <c r="BX69" s="159"/>
      <c r="BY69" s="160"/>
      <c r="BZ69" s="147"/>
      <c r="CA69" s="148"/>
      <c r="CC69" s="3"/>
      <c r="CD69" s="22">
        <f>IF(BE69=D29,1,0)</f>
        <v>0</v>
      </c>
      <c r="CE69" s="22">
        <f>IF(BE69=D32,1,0)</f>
        <v>0</v>
      </c>
      <c r="CF69" s="22">
        <f>IF(BE69=D35,1,0)</f>
        <v>0</v>
      </c>
      <c r="CG69" s="22">
        <f>IF(BE69=AP29,1,0)</f>
        <v>0</v>
      </c>
      <c r="CH69" s="22">
        <f>IF(BE69=AP32,1,0)</f>
        <v>0</v>
      </c>
      <c r="CI69" s="22">
        <f>IF(BE69=AP35,1,0)</f>
        <v>0</v>
      </c>
      <c r="CJ69" s="3"/>
      <c r="CK69" s="3"/>
      <c r="CL69" s="3"/>
      <c r="CM69" s="3"/>
      <c r="CN69" s="3"/>
      <c r="CO69" s="3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2:149" ht="7.5" customHeight="1">
      <c r="B70" s="120"/>
      <c r="C70" s="121"/>
      <c r="D70" s="122"/>
      <c r="E70" s="120"/>
      <c r="F70" s="121"/>
      <c r="G70" s="122"/>
      <c r="H70" s="92"/>
      <c r="I70" s="93"/>
      <c r="J70" s="130"/>
      <c r="K70" s="92"/>
      <c r="L70" s="93"/>
      <c r="M70" s="94"/>
      <c r="N70" s="98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100"/>
      <c r="AF70" s="308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167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61"/>
      <c r="BV70" s="162"/>
      <c r="BW70" s="162"/>
      <c r="BX70" s="162"/>
      <c r="BY70" s="163"/>
      <c r="BZ70" s="147"/>
      <c r="CA70" s="148"/>
      <c r="CC70" s="3"/>
      <c r="CD70" s="25">
        <f>IF(CD71=D29,1,0)</f>
        <v>0</v>
      </c>
      <c r="CE70" s="25">
        <f>IF(CD71=D32,1,0)</f>
        <v>0</v>
      </c>
      <c r="CF70" s="25">
        <f>IF(CD71=D35,1,0)</f>
        <v>0</v>
      </c>
      <c r="CG70" s="25">
        <f>IF(CD71=AP29,1,0)</f>
        <v>0</v>
      </c>
      <c r="CH70" s="25">
        <f>IF(CD71=AP32,1,0)</f>
        <v>0</v>
      </c>
      <c r="CI70" s="25">
        <f>IF(CD71=AP35,1,0)</f>
        <v>0</v>
      </c>
      <c r="CJ70" s="3"/>
      <c r="CK70" s="3"/>
      <c r="CL70" s="3"/>
      <c r="CM70" s="3"/>
      <c r="CN70" s="3"/>
      <c r="CO70" s="3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7.5" customHeight="1">
      <c r="A71" s="279" t="s">
        <v>55</v>
      </c>
      <c r="B71" s="209" t="s">
        <v>49</v>
      </c>
      <c r="C71" s="210"/>
      <c r="D71" s="211"/>
      <c r="E71" s="209" t="s">
        <v>47</v>
      </c>
      <c r="F71" s="210"/>
      <c r="G71" s="211"/>
      <c r="H71" s="92"/>
      <c r="I71" s="93"/>
      <c r="J71" s="130"/>
      <c r="K71" s="92"/>
      <c r="L71" s="93"/>
      <c r="M71" s="94"/>
      <c r="N71" s="123">
        <f>IF(B2=6,D6,IF(B2=5,D7,IF(B2=4,"",IF(B2=3,"",""))))</f>
      </c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5"/>
      <c r="AF71" s="308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167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61"/>
      <c r="BV71" s="162"/>
      <c r="BW71" s="162"/>
      <c r="BX71" s="162"/>
      <c r="BY71" s="163"/>
      <c r="BZ71" s="147"/>
      <c r="CA71" s="148"/>
      <c r="CC71" s="3"/>
      <c r="CD71" s="26" t="str">
        <f>IF(BZ69=""," ",IF(LEFT(BZ69,1)="3",N71,N69))</f>
        <v> </v>
      </c>
      <c r="CE71" s="27"/>
      <c r="CF71" s="27"/>
      <c r="CG71" s="27"/>
      <c r="CH71" s="28"/>
      <c r="CI71" s="28"/>
      <c r="CJ71" s="3"/>
      <c r="CK71" s="3"/>
      <c r="CL71" s="3"/>
      <c r="CM71" s="3"/>
      <c r="CN71" s="3"/>
      <c r="CO71" s="3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7.5" customHeight="1">
      <c r="A72" s="280"/>
      <c r="B72" s="212"/>
      <c r="C72" s="213"/>
      <c r="D72" s="214"/>
      <c r="E72" s="212"/>
      <c r="F72" s="213"/>
      <c r="G72" s="214"/>
      <c r="H72" s="131"/>
      <c r="I72" s="132"/>
      <c r="J72" s="133"/>
      <c r="K72" s="131"/>
      <c r="L72" s="132"/>
      <c r="M72" s="139"/>
      <c r="N72" s="126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31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70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2"/>
      <c r="BU72" s="161"/>
      <c r="BV72" s="162"/>
      <c r="BW72" s="162"/>
      <c r="BX72" s="162"/>
      <c r="BY72" s="163"/>
      <c r="BZ72" s="147"/>
      <c r="CA72" s="148"/>
      <c r="CC72" s="3"/>
      <c r="CD72" s="28"/>
      <c r="CE72" s="28"/>
      <c r="CF72" s="28"/>
      <c r="CG72" s="28"/>
      <c r="CH72" s="28"/>
      <c r="CI72" s="28"/>
      <c r="CJ72" s="3"/>
      <c r="CK72" s="3"/>
      <c r="CL72" s="3"/>
      <c r="CM72" s="3"/>
      <c r="CN72" s="3"/>
      <c r="CO72" s="3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7.5" customHeight="1">
      <c r="A73" s="29"/>
      <c r="B73" s="120" t="s">
        <v>33</v>
      </c>
      <c r="C73" s="121"/>
      <c r="D73" s="122"/>
      <c r="E73" s="120" t="s">
        <v>27</v>
      </c>
      <c r="F73" s="121"/>
      <c r="G73" s="122"/>
      <c r="H73" s="89"/>
      <c r="I73" s="90"/>
      <c r="J73" s="129"/>
      <c r="K73" s="89"/>
      <c r="L73" s="90"/>
      <c r="M73" s="91"/>
      <c r="N73" s="98">
        <f>IF(B2=6,D7,IF(B2=5,D4,IF(B2=4,"",IF(B2=3,"",""))))</f>
      </c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100"/>
      <c r="AF73" s="30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 t="s">
        <v>2</v>
      </c>
      <c r="AV73" s="149"/>
      <c r="AW73" s="149"/>
      <c r="AX73" s="149"/>
      <c r="AY73" s="149"/>
      <c r="AZ73" s="149" t="s">
        <v>2</v>
      </c>
      <c r="BA73" s="149"/>
      <c r="BB73" s="149"/>
      <c r="BC73" s="149"/>
      <c r="BD73" s="149"/>
      <c r="BE73" s="179" t="str">
        <f>IF(BZ73=""," ",IF(LEFT(BZ73,1)="3",N73,N75))</f>
        <v> </v>
      </c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267">
        <f>IF(BZ73="","",VLOOKUP(BZ73,result,2,FALSE))</f>
      </c>
      <c r="BV73" s="268"/>
      <c r="BW73" s="268"/>
      <c r="BX73" s="268"/>
      <c r="BY73" s="269"/>
      <c r="BZ73" s="147"/>
      <c r="CA73" s="148"/>
      <c r="CC73" s="3"/>
      <c r="CD73" s="22">
        <f>IF(BE73=D29,1,0)</f>
        <v>0</v>
      </c>
      <c r="CE73" s="22">
        <f>IF(BE73=D32,1,0)</f>
        <v>0</v>
      </c>
      <c r="CF73" s="22">
        <f>IF(BE73=D35,1,0)</f>
        <v>0</v>
      </c>
      <c r="CG73" s="22">
        <f>IF(BE73=AP29,1,0)</f>
        <v>0</v>
      </c>
      <c r="CH73" s="22">
        <f>IF(BE73=AP32,1,0)</f>
        <v>0</v>
      </c>
      <c r="CI73" s="22">
        <f>IF(BE73=AP35,1,0)</f>
        <v>0</v>
      </c>
      <c r="CJ73" s="3"/>
      <c r="CK73" s="3"/>
      <c r="CL73" s="3"/>
      <c r="CM73" s="3"/>
      <c r="CN73" s="3"/>
      <c r="CO73" s="3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2:149" ht="7.5" customHeight="1">
      <c r="B74" s="120"/>
      <c r="C74" s="121"/>
      <c r="D74" s="122"/>
      <c r="E74" s="120"/>
      <c r="F74" s="121"/>
      <c r="G74" s="122"/>
      <c r="H74" s="92"/>
      <c r="I74" s="93"/>
      <c r="J74" s="130"/>
      <c r="K74" s="92"/>
      <c r="L74" s="93"/>
      <c r="M74" s="94"/>
      <c r="N74" s="98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100"/>
      <c r="AF74" s="308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167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9"/>
      <c r="BU74" s="161"/>
      <c r="BV74" s="162"/>
      <c r="BW74" s="162"/>
      <c r="BX74" s="162"/>
      <c r="BY74" s="163"/>
      <c r="BZ74" s="147"/>
      <c r="CA74" s="148"/>
      <c r="CC74" s="3"/>
      <c r="CD74" s="25">
        <f>IF(CD75=D29,1,0)</f>
        <v>0</v>
      </c>
      <c r="CE74" s="25">
        <f>IF(CD75=D32,1,0)</f>
        <v>0</v>
      </c>
      <c r="CF74" s="25">
        <f>IF(CD75=D35,1,0)</f>
        <v>0</v>
      </c>
      <c r="CG74" s="25">
        <f>IF(CD75=AP29,1,0)</f>
        <v>0</v>
      </c>
      <c r="CH74" s="25">
        <f>IF(CD75=AP32,1,0)</f>
        <v>0</v>
      </c>
      <c r="CI74" s="25">
        <f>IF(CD75=AP35,1,0)</f>
        <v>0</v>
      </c>
      <c r="CJ74" s="3"/>
      <c r="CK74" s="3"/>
      <c r="CL74" s="3"/>
      <c r="CM74" s="3"/>
      <c r="CN74" s="3"/>
      <c r="CO74" s="3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7.5" customHeight="1">
      <c r="A75" s="279" t="s">
        <v>55</v>
      </c>
      <c r="B75" s="209" t="s">
        <v>47</v>
      </c>
      <c r="C75" s="210"/>
      <c r="D75" s="211"/>
      <c r="E75" s="209" t="s">
        <v>52</v>
      </c>
      <c r="F75" s="210"/>
      <c r="G75" s="211"/>
      <c r="H75" s="92"/>
      <c r="I75" s="93"/>
      <c r="J75" s="130"/>
      <c r="K75" s="92"/>
      <c r="L75" s="93"/>
      <c r="M75" s="94"/>
      <c r="N75" s="123">
        <f>IF(B2=6,D8,IF(B2=5,D6,IF(B2=4,"",IF(B2=3,"",""))))</f>
      </c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5"/>
      <c r="AF75" s="308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167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61"/>
      <c r="BV75" s="162"/>
      <c r="BW75" s="162"/>
      <c r="BX75" s="162"/>
      <c r="BY75" s="163"/>
      <c r="BZ75" s="147"/>
      <c r="CA75" s="148"/>
      <c r="CC75" s="3"/>
      <c r="CD75" s="26" t="str">
        <f>IF(BZ73=""," ",IF(LEFT(BZ73,1)="3",N75,N73))</f>
        <v> </v>
      </c>
      <c r="CE75" s="27"/>
      <c r="CF75" s="27"/>
      <c r="CG75" s="27"/>
      <c r="CH75" s="28"/>
      <c r="CI75" s="28"/>
      <c r="CJ75" s="3"/>
      <c r="CK75" s="3"/>
      <c r="CL75" s="3"/>
      <c r="CM75" s="3"/>
      <c r="CN75" s="3"/>
      <c r="CO75" s="3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7.5" customHeight="1">
      <c r="A76" s="280"/>
      <c r="B76" s="212"/>
      <c r="C76" s="213"/>
      <c r="D76" s="214"/>
      <c r="E76" s="212"/>
      <c r="F76" s="213"/>
      <c r="G76" s="214"/>
      <c r="H76" s="131"/>
      <c r="I76" s="132"/>
      <c r="J76" s="133"/>
      <c r="K76" s="131"/>
      <c r="L76" s="132"/>
      <c r="M76" s="139"/>
      <c r="N76" s="126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8"/>
      <c r="AF76" s="31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70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2"/>
      <c r="BU76" s="270"/>
      <c r="BV76" s="271"/>
      <c r="BW76" s="271"/>
      <c r="BX76" s="271"/>
      <c r="BY76" s="272"/>
      <c r="BZ76" s="147"/>
      <c r="CA76" s="148"/>
      <c r="CC76" s="3"/>
      <c r="CD76" s="28"/>
      <c r="CE76" s="28"/>
      <c r="CF76" s="28"/>
      <c r="CG76" s="28"/>
      <c r="CH76" s="28"/>
      <c r="CI76" s="28"/>
      <c r="CJ76" s="3"/>
      <c r="CK76" s="3"/>
      <c r="CL76" s="3"/>
      <c r="CM76" s="3"/>
      <c r="CN76" s="3"/>
      <c r="CO76" s="3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2:149" ht="7.5" customHeight="1">
      <c r="B77" s="120" t="s">
        <v>24</v>
      </c>
      <c r="C77" s="121"/>
      <c r="D77" s="122"/>
      <c r="E77" s="120" t="s">
        <v>21</v>
      </c>
      <c r="F77" s="121"/>
      <c r="G77" s="122"/>
      <c r="H77" s="89"/>
      <c r="I77" s="90"/>
      <c r="J77" s="129"/>
      <c r="K77" s="89"/>
      <c r="L77" s="90"/>
      <c r="M77" s="91"/>
      <c r="N77" s="98">
        <f>IF(B2=6,D3,IF(B2=5,D5,IF(B2=4,"",IF(B2=3,"",""))))</f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30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 t="s">
        <v>2</v>
      </c>
      <c r="AV77" s="149"/>
      <c r="AW77" s="149"/>
      <c r="AX77" s="149"/>
      <c r="AY77" s="149"/>
      <c r="AZ77" s="149" t="s">
        <v>2</v>
      </c>
      <c r="BA77" s="149"/>
      <c r="BB77" s="149"/>
      <c r="BC77" s="149"/>
      <c r="BD77" s="149"/>
      <c r="BE77" s="179" t="str">
        <f>IF(BZ77=""," ",IF(LEFT(BZ77,1)="3",N77,N79))</f>
        <v> </v>
      </c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1"/>
      <c r="BU77" s="267">
        <f>IF(BZ77="","",VLOOKUP(BZ77,result,2,FALSE))</f>
      </c>
      <c r="BV77" s="268"/>
      <c r="BW77" s="268"/>
      <c r="BX77" s="268"/>
      <c r="BY77" s="269"/>
      <c r="BZ77" s="147"/>
      <c r="CA77" s="148"/>
      <c r="CC77" s="3"/>
      <c r="CD77" s="22">
        <f>IF(BE77=D29,1,0)</f>
        <v>0</v>
      </c>
      <c r="CE77" s="22">
        <f>IF(BE77=D32,1,0)</f>
        <v>0</v>
      </c>
      <c r="CF77" s="22">
        <f>IF(BE77=D35,1,0)</f>
        <v>0</v>
      </c>
      <c r="CG77" s="22">
        <f>IF(BE77=AP29,1,0)</f>
        <v>0</v>
      </c>
      <c r="CH77" s="22">
        <f>IF(BE77=AP32,1,0)</f>
        <v>0</v>
      </c>
      <c r="CI77" s="22">
        <f>IF(BE77=AP35,1,0)</f>
        <v>0</v>
      </c>
      <c r="CJ77" s="3"/>
      <c r="CK77" s="3"/>
      <c r="CL77" s="3"/>
      <c r="CM77" s="3"/>
      <c r="CN77" s="3"/>
      <c r="CO77" s="3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2:149" ht="7.5" customHeight="1">
      <c r="B78" s="120"/>
      <c r="C78" s="121"/>
      <c r="D78" s="122"/>
      <c r="E78" s="120"/>
      <c r="F78" s="121"/>
      <c r="G78" s="122"/>
      <c r="H78" s="92"/>
      <c r="I78" s="93"/>
      <c r="J78" s="130"/>
      <c r="K78" s="92"/>
      <c r="L78" s="93"/>
      <c r="M78" s="94"/>
      <c r="N78" s="98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308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167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9"/>
      <c r="BU78" s="161"/>
      <c r="BV78" s="162"/>
      <c r="BW78" s="162"/>
      <c r="BX78" s="162"/>
      <c r="BY78" s="163"/>
      <c r="BZ78" s="147"/>
      <c r="CA78" s="148"/>
      <c r="CC78" s="3"/>
      <c r="CD78" s="25">
        <f>IF(CD79=D29,1,0)</f>
        <v>0</v>
      </c>
      <c r="CE78" s="25">
        <f>IF(CD79=D32,1,0)</f>
        <v>0</v>
      </c>
      <c r="CF78" s="25">
        <f>IF(CD79=D35,1,0)</f>
        <v>0</v>
      </c>
      <c r="CG78" s="25">
        <f>IF(CD79=AP29,1,0)</f>
        <v>0</v>
      </c>
      <c r="CH78" s="25">
        <f>IF(CD79=AP32,1,0)</f>
        <v>0</v>
      </c>
      <c r="CI78" s="25">
        <f>IF(CD79=AP35,1,0)</f>
        <v>0</v>
      </c>
      <c r="CJ78" s="3"/>
      <c r="CK78" s="3"/>
      <c r="CL78" s="3"/>
      <c r="CM78" s="3"/>
      <c r="CN78" s="3"/>
      <c r="CO78" s="3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7.5" customHeight="1">
      <c r="A79" s="279" t="s">
        <v>55</v>
      </c>
      <c r="B79" s="209" t="s">
        <v>50</v>
      </c>
      <c r="C79" s="210"/>
      <c r="D79" s="211"/>
      <c r="E79" s="209" t="s">
        <v>49</v>
      </c>
      <c r="F79" s="210"/>
      <c r="G79" s="211"/>
      <c r="H79" s="92"/>
      <c r="I79" s="93"/>
      <c r="J79" s="130"/>
      <c r="K79" s="92"/>
      <c r="L79" s="93"/>
      <c r="M79" s="94"/>
      <c r="N79" s="123">
        <f>IF(B2=6,D5,IF(B2=5,D7,IF(B2=4,"",IF(B2=3,"",""))))</f>
      </c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5"/>
      <c r="AF79" s="308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167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9"/>
      <c r="BU79" s="161"/>
      <c r="BV79" s="162"/>
      <c r="BW79" s="162"/>
      <c r="BX79" s="162"/>
      <c r="BY79" s="163"/>
      <c r="BZ79" s="147"/>
      <c r="CA79" s="148"/>
      <c r="CC79" s="3"/>
      <c r="CD79" s="26" t="str">
        <f>IF(BZ77=""," ",IF(LEFT(BZ77,1)="3",N79,N77))</f>
        <v> </v>
      </c>
      <c r="CE79" s="27"/>
      <c r="CF79" s="27"/>
      <c r="CG79" s="27"/>
      <c r="CH79" s="28"/>
      <c r="CI79" s="28"/>
      <c r="CJ79" s="3"/>
      <c r="CK79" s="3"/>
      <c r="CL79" s="3"/>
      <c r="CM79" s="3"/>
      <c r="CN79" s="3"/>
      <c r="CO79" s="3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7.5" customHeight="1">
      <c r="A80" s="280"/>
      <c r="B80" s="212"/>
      <c r="C80" s="213"/>
      <c r="D80" s="214"/>
      <c r="E80" s="212"/>
      <c r="F80" s="213"/>
      <c r="G80" s="214"/>
      <c r="H80" s="131"/>
      <c r="I80" s="132"/>
      <c r="J80" s="133"/>
      <c r="K80" s="131"/>
      <c r="L80" s="132"/>
      <c r="M80" s="139"/>
      <c r="N80" s="12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8"/>
      <c r="AF80" s="31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70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2"/>
      <c r="BU80" s="270"/>
      <c r="BV80" s="271"/>
      <c r="BW80" s="271"/>
      <c r="BX80" s="271"/>
      <c r="BY80" s="272"/>
      <c r="BZ80" s="147"/>
      <c r="CA80" s="148"/>
      <c r="CC80" s="3"/>
      <c r="CD80" s="28"/>
      <c r="CE80" s="28"/>
      <c r="CF80" s="28"/>
      <c r="CG80" s="28"/>
      <c r="CH80" s="28"/>
      <c r="CI80" s="28"/>
      <c r="CJ80" s="3"/>
      <c r="CK80" s="3"/>
      <c r="CL80" s="3"/>
      <c r="CM80" s="3"/>
      <c r="CN80" s="3"/>
      <c r="CO80" s="3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2:149" ht="7.5" customHeight="1">
      <c r="B81" s="120" t="s">
        <v>34</v>
      </c>
      <c r="C81" s="121"/>
      <c r="D81" s="122"/>
      <c r="E81" s="120" t="s">
        <v>28</v>
      </c>
      <c r="F81" s="121"/>
      <c r="G81" s="122"/>
      <c r="H81" s="89"/>
      <c r="I81" s="90"/>
      <c r="J81" s="129"/>
      <c r="K81" s="89"/>
      <c r="L81" s="90"/>
      <c r="M81" s="91"/>
      <c r="N81" s="98">
        <f>IF(B2=6,D6,IF(B2=5,D3,IF(B2=4,"",IF(B2=3,"",""))))</f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100"/>
      <c r="AF81" s="30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 t="s">
        <v>2</v>
      </c>
      <c r="AV81" s="149"/>
      <c r="AW81" s="149"/>
      <c r="AX81" s="149"/>
      <c r="AY81" s="149"/>
      <c r="AZ81" s="149" t="s">
        <v>2</v>
      </c>
      <c r="BA81" s="149"/>
      <c r="BB81" s="149"/>
      <c r="BC81" s="149"/>
      <c r="BD81" s="149"/>
      <c r="BE81" s="167" t="str">
        <f>IF(BZ81=""," ",IF(LEFT(BZ81,1)="3",N81,N83))</f>
        <v> </v>
      </c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9"/>
      <c r="BU81" s="161">
        <f>IF(BZ81="","",VLOOKUP(BZ81,result,2,FALSE))</f>
      </c>
      <c r="BV81" s="162"/>
      <c r="BW81" s="162"/>
      <c r="BX81" s="162"/>
      <c r="BY81" s="163"/>
      <c r="BZ81" s="147"/>
      <c r="CA81" s="148"/>
      <c r="CC81" s="3"/>
      <c r="CD81" s="22">
        <f>IF(BE81=D29,1,0)</f>
        <v>0</v>
      </c>
      <c r="CE81" s="22">
        <f>IF(BE81=D32,1,0)</f>
        <v>0</v>
      </c>
      <c r="CF81" s="22">
        <f>IF(BE81=D35,1,0)</f>
        <v>0</v>
      </c>
      <c r="CG81" s="22">
        <f>IF(BE81=AP29,1,0)</f>
        <v>0</v>
      </c>
      <c r="CH81" s="22">
        <f>IF(BE81=AP32,1,0)</f>
        <v>0</v>
      </c>
      <c r="CI81" s="22">
        <f>IF(BE81=AP35,1,0)</f>
        <v>0</v>
      </c>
      <c r="CJ81" s="3"/>
      <c r="CK81" s="3"/>
      <c r="CL81" s="3"/>
      <c r="CM81" s="3"/>
      <c r="CN81" s="3"/>
      <c r="CO81" s="3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2:149" ht="7.5" customHeight="1">
      <c r="B82" s="120"/>
      <c r="C82" s="121"/>
      <c r="D82" s="122"/>
      <c r="E82" s="120"/>
      <c r="F82" s="121"/>
      <c r="G82" s="122"/>
      <c r="H82" s="92"/>
      <c r="I82" s="93"/>
      <c r="J82" s="130"/>
      <c r="K82" s="92"/>
      <c r="L82" s="93"/>
      <c r="M82" s="94"/>
      <c r="N82" s="98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100"/>
      <c r="AF82" s="308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167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9"/>
      <c r="BU82" s="161"/>
      <c r="BV82" s="162"/>
      <c r="BW82" s="162"/>
      <c r="BX82" s="162"/>
      <c r="BY82" s="163"/>
      <c r="BZ82" s="147"/>
      <c r="CA82" s="148"/>
      <c r="CC82" s="3"/>
      <c r="CD82" s="25">
        <f>IF(CD83=D29,1,0)</f>
        <v>0</v>
      </c>
      <c r="CE82" s="25">
        <f>IF(CD83=D32,1,0)</f>
        <v>0</v>
      </c>
      <c r="CF82" s="25">
        <f>IF(CD83=D35,1,0)</f>
        <v>0</v>
      </c>
      <c r="CG82" s="25">
        <f>IF(CD83=AP29,1,0)</f>
        <v>0</v>
      </c>
      <c r="CH82" s="25">
        <f>IF(CD83=AP32,1,0)</f>
        <v>0</v>
      </c>
      <c r="CI82" s="25">
        <f>IF(CD83=AP35,1,0)</f>
        <v>0</v>
      </c>
      <c r="CJ82" s="3"/>
      <c r="CK82" s="3"/>
      <c r="CL82" s="3"/>
      <c r="CM82" s="3"/>
      <c r="CN82" s="3"/>
      <c r="CO82" s="3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7.5" customHeight="1">
      <c r="A83" s="279" t="s">
        <v>55</v>
      </c>
      <c r="B83" s="209" t="s">
        <v>48</v>
      </c>
      <c r="C83" s="210"/>
      <c r="D83" s="211"/>
      <c r="E83" s="209" t="s">
        <v>48</v>
      </c>
      <c r="F83" s="210"/>
      <c r="G83" s="211"/>
      <c r="H83" s="92"/>
      <c r="I83" s="93"/>
      <c r="J83" s="130"/>
      <c r="K83" s="92"/>
      <c r="L83" s="93"/>
      <c r="M83" s="94"/>
      <c r="N83" s="123">
        <f>IF(B2=6,D8,IF(B2=5,D4,IF(B2=4,"",IF(B2=3,"",""))))</f>
      </c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5"/>
      <c r="AF83" s="308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167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9"/>
      <c r="BU83" s="161"/>
      <c r="BV83" s="162"/>
      <c r="BW83" s="162"/>
      <c r="BX83" s="162"/>
      <c r="BY83" s="163"/>
      <c r="BZ83" s="147"/>
      <c r="CA83" s="148"/>
      <c r="CC83" s="3"/>
      <c r="CD83" s="26" t="str">
        <f>IF(BZ81=""," ",IF(LEFT(BZ81,1)="3",N83,N81))</f>
        <v> </v>
      </c>
      <c r="CE83" s="27"/>
      <c r="CF83" s="27"/>
      <c r="CG83" s="27"/>
      <c r="CH83" s="28"/>
      <c r="CI83" s="28"/>
      <c r="CJ83" s="3"/>
      <c r="CK83" s="3"/>
      <c r="CL83" s="3"/>
      <c r="CM83" s="3"/>
      <c r="CN83" s="3"/>
      <c r="CO83" s="3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7.5" customHeight="1">
      <c r="A84" s="280"/>
      <c r="B84" s="220"/>
      <c r="C84" s="221"/>
      <c r="D84" s="222"/>
      <c r="E84" s="212"/>
      <c r="F84" s="213"/>
      <c r="G84" s="214"/>
      <c r="H84" s="131"/>
      <c r="I84" s="132"/>
      <c r="J84" s="133"/>
      <c r="K84" s="131"/>
      <c r="L84" s="132"/>
      <c r="M84" s="139"/>
      <c r="N84" s="176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8"/>
      <c r="AF84" s="308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170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2"/>
      <c r="BU84" s="161"/>
      <c r="BV84" s="162"/>
      <c r="BW84" s="162"/>
      <c r="BX84" s="162"/>
      <c r="BY84" s="163"/>
      <c r="BZ84" s="147"/>
      <c r="CA84" s="148"/>
      <c r="CC84" s="3"/>
      <c r="CD84" s="28"/>
      <c r="CE84" s="28"/>
      <c r="CF84" s="28"/>
      <c r="CG84" s="28"/>
      <c r="CH84" s="28"/>
      <c r="CI84" s="28"/>
      <c r="CJ84" s="3"/>
      <c r="CK84" s="3"/>
      <c r="CL84" s="3"/>
      <c r="CM84" s="3"/>
      <c r="CN84" s="3"/>
      <c r="CO84" s="3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2:149" ht="7.5" customHeight="1">
      <c r="B85" s="120" t="s">
        <v>23</v>
      </c>
      <c r="C85" s="121"/>
      <c r="D85" s="122"/>
      <c r="E85" s="182"/>
      <c r="F85" s="183"/>
      <c r="G85" s="184"/>
      <c r="H85" s="89"/>
      <c r="I85" s="90"/>
      <c r="J85" s="129"/>
      <c r="K85" s="89"/>
      <c r="L85" s="90"/>
      <c r="M85" s="91"/>
      <c r="N85" s="98">
        <f>IF(B2=6,D4,IF(B2=5,"",IF(B2=4,"",IF(B2=3,"",""))))</f>
      </c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100"/>
      <c r="AF85" s="307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 t="s">
        <v>2</v>
      </c>
      <c r="AV85" s="173"/>
      <c r="AW85" s="173"/>
      <c r="AX85" s="173"/>
      <c r="AY85" s="173"/>
      <c r="AZ85" s="173" t="s">
        <v>2</v>
      </c>
      <c r="BA85" s="173"/>
      <c r="BB85" s="173"/>
      <c r="BC85" s="173"/>
      <c r="BD85" s="173"/>
      <c r="BE85" s="164" t="str">
        <f>IF(BZ85=""," ",IF(LEFT(BZ85,1)="3",N85,N87))</f>
        <v> </v>
      </c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6"/>
      <c r="BU85" s="158">
        <f>IF(BZ85="","",VLOOKUP(BZ85,result,2,FALSE))</f>
      </c>
      <c r="BV85" s="159"/>
      <c r="BW85" s="159"/>
      <c r="BX85" s="159"/>
      <c r="BY85" s="160"/>
      <c r="BZ85" s="147"/>
      <c r="CA85" s="148"/>
      <c r="CC85" s="3"/>
      <c r="CD85" s="22">
        <f>IF(BE85=D29,1,0)</f>
        <v>0</v>
      </c>
      <c r="CE85" s="22">
        <f>IF(BE85=D32,1,0)</f>
        <v>0</v>
      </c>
      <c r="CF85" s="22">
        <f>IF(BE85=D35,1,0)</f>
        <v>0</v>
      </c>
      <c r="CG85" s="22">
        <f>IF(BE85=AP29,1,0)</f>
        <v>0</v>
      </c>
      <c r="CH85" s="22">
        <f>IF(BE85=AP32,1,0)</f>
        <v>0</v>
      </c>
      <c r="CI85" s="22">
        <f>IF(BE85=AP35,1,0)</f>
        <v>0</v>
      </c>
      <c r="CJ85" s="3"/>
      <c r="CK85" s="3"/>
      <c r="CL85" s="3"/>
      <c r="CM85" s="3"/>
      <c r="CN85" s="3"/>
      <c r="CO85" s="3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2:149" ht="7.5" customHeight="1">
      <c r="B86" s="120"/>
      <c r="C86" s="121"/>
      <c r="D86" s="122"/>
      <c r="E86" s="92"/>
      <c r="F86" s="93"/>
      <c r="G86" s="130"/>
      <c r="H86" s="92"/>
      <c r="I86" s="93"/>
      <c r="J86" s="130"/>
      <c r="K86" s="92"/>
      <c r="L86" s="93"/>
      <c r="M86" s="94"/>
      <c r="N86" s="98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100"/>
      <c r="AF86" s="308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167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9"/>
      <c r="BU86" s="161"/>
      <c r="BV86" s="162"/>
      <c r="BW86" s="162"/>
      <c r="BX86" s="162"/>
      <c r="BY86" s="163"/>
      <c r="BZ86" s="147"/>
      <c r="CA86" s="148"/>
      <c r="CC86" s="3"/>
      <c r="CD86" s="25">
        <f>IF(CD87=D29,1,0)</f>
        <v>0</v>
      </c>
      <c r="CE86" s="25">
        <f>IF(CD87=D32,1,0)</f>
        <v>0</v>
      </c>
      <c r="CF86" s="25">
        <f>IF(CD87=D35,1,0)</f>
        <v>0</v>
      </c>
      <c r="CG86" s="25">
        <f>IF(CD87=AP29,1,0)</f>
        <v>0</v>
      </c>
      <c r="CH86" s="25">
        <f>IF(CD87=AP32,1,0)</f>
        <v>0</v>
      </c>
      <c r="CI86" s="25">
        <f>IF(CD87=AP35,1,0)</f>
        <v>0</v>
      </c>
      <c r="CJ86" s="3"/>
      <c r="CK86" s="3"/>
      <c r="CL86" s="3"/>
      <c r="CM86" s="3"/>
      <c r="CN86" s="3"/>
      <c r="CO86" s="3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7.5" customHeight="1">
      <c r="A87" s="279" t="s">
        <v>55</v>
      </c>
      <c r="B87" s="209" t="s">
        <v>51</v>
      </c>
      <c r="C87" s="210"/>
      <c r="D87" s="211"/>
      <c r="E87" s="92"/>
      <c r="F87" s="93"/>
      <c r="G87" s="130"/>
      <c r="H87" s="92"/>
      <c r="I87" s="93"/>
      <c r="J87" s="130"/>
      <c r="K87" s="92"/>
      <c r="L87" s="93"/>
      <c r="M87" s="94"/>
      <c r="N87" s="123">
        <f>IF(B2=6,D5,IF(B2=5,"",IF(B2=4,"",IF(B2=3,"",""))))</f>
      </c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5"/>
      <c r="AF87" s="308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167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9"/>
      <c r="BU87" s="161"/>
      <c r="BV87" s="162"/>
      <c r="BW87" s="162"/>
      <c r="BX87" s="162"/>
      <c r="BY87" s="163"/>
      <c r="BZ87" s="147"/>
      <c r="CA87" s="148"/>
      <c r="CC87" s="3"/>
      <c r="CD87" s="26" t="str">
        <f>IF(BZ85=""," ",IF(LEFT(BZ85,1)="3",N87,N85))</f>
        <v> </v>
      </c>
      <c r="CE87" s="27"/>
      <c r="CF87" s="27"/>
      <c r="CG87" s="27"/>
      <c r="CH87" s="28"/>
      <c r="CI87" s="28"/>
      <c r="CJ87" s="3"/>
      <c r="CK87" s="3"/>
      <c r="CL87" s="3"/>
      <c r="CM87" s="3"/>
      <c r="CN87" s="3"/>
      <c r="CO87" s="3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7.5" customHeight="1">
      <c r="A88" s="280"/>
      <c r="B88" s="212"/>
      <c r="C88" s="213"/>
      <c r="D88" s="214"/>
      <c r="E88" s="131"/>
      <c r="F88" s="132"/>
      <c r="G88" s="133"/>
      <c r="H88" s="131"/>
      <c r="I88" s="132"/>
      <c r="J88" s="133"/>
      <c r="K88" s="131"/>
      <c r="L88" s="132"/>
      <c r="M88" s="139"/>
      <c r="N88" s="12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31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70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2"/>
      <c r="BU88" s="161"/>
      <c r="BV88" s="162"/>
      <c r="BW88" s="162"/>
      <c r="BX88" s="162"/>
      <c r="BY88" s="163"/>
      <c r="BZ88" s="147"/>
      <c r="CA88" s="148"/>
      <c r="CC88" s="3"/>
      <c r="CD88" s="28"/>
      <c r="CE88" s="28"/>
      <c r="CF88" s="28"/>
      <c r="CG88" s="28"/>
      <c r="CH88" s="28"/>
      <c r="CI88" s="28"/>
      <c r="CJ88" s="3"/>
      <c r="CK88" s="3"/>
      <c r="CL88" s="3"/>
      <c r="CM88" s="3"/>
      <c r="CN88" s="3"/>
      <c r="CO88" s="3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2:149" ht="7.5" customHeight="1">
      <c r="B89" s="120" t="s">
        <v>32</v>
      </c>
      <c r="C89" s="121"/>
      <c r="D89" s="122"/>
      <c r="E89" s="89"/>
      <c r="F89" s="90"/>
      <c r="G89" s="129"/>
      <c r="H89" s="89"/>
      <c r="I89" s="90"/>
      <c r="J89" s="129"/>
      <c r="K89" s="89"/>
      <c r="L89" s="90"/>
      <c r="M89" s="91"/>
      <c r="N89" s="98">
        <f>IF(B2=6,D3,IF(B2=5,"",IF(B2=4,"",IF(B2=3,"",""))))</f>
      </c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100"/>
      <c r="AF89" s="30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 t="s">
        <v>2</v>
      </c>
      <c r="AV89" s="149"/>
      <c r="AW89" s="149"/>
      <c r="AX89" s="149"/>
      <c r="AY89" s="149"/>
      <c r="AZ89" s="149" t="s">
        <v>2</v>
      </c>
      <c r="BA89" s="149"/>
      <c r="BB89" s="149"/>
      <c r="BC89" s="149"/>
      <c r="BD89" s="149"/>
      <c r="BE89" s="179" t="str">
        <f>IF(BZ89=""," ",IF(LEFT(BZ89,1)="3",N89,N91))</f>
        <v> </v>
      </c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1"/>
      <c r="BU89" s="267">
        <f>IF(BZ89="","",VLOOKUP(BZ89,result,2,FALSE))</f>
      </c>
      <c r="BV89" s="268"/>
      <c r="BW89" s="268"/>
      <c r="BX89" s="268"/>
      <c r="BY89" s="269"/>
      <c r="BZ89" s="147"/>
      <c r="CA89" s="148"/>
      <c r="CC89" s="3"/>
      <c r="CD89" s="22">
        <f>IF(BE89=D29,1,0)</f>
        <v>0</v>
      </c>
      <c r="CE89" s="22">
        <f>IF(BE89=D32,1,0)</f>
        <v>0</v>
      </c>
      <c r="CF89" s="22">
        <f>IF(BE89=D35,1,0)</f>
        <v>0</v>
      </c>
      <c r="CG89" s="22">
        <f>IF(BE89=AP29,1,0)</f>
        <v>0</v>
      </c>
      <c r="CH89" s="22">
        <f>IF(BE89=AP32,1,0)</f>
        <v>0</v>
      </c>
      <c r="CI89" s="22">
        <f>IF(BE89=AP35,1,0)</f>
        <v>0</v>
      </c>
      <c r="CJ89" s="3"/>
      <c r="CK89" s="3"/>
      <c r="CL89" s="3"/>
      <c r="CM89" s="3"/>
      <c r="CN89" s="3"/>
      <c r="CO89" s="3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2:149" ht="7.5" customHeight="1">
      <c r="B90" s="120"/>
      <c r="C90" s="121"/>
      <c r="D90" s="122"/>
      <c r="E90" s="92"/>
      <c r="F90" s="93"/>
      <c r="G90" s="130"/>
      <c r="H90" s="92"/>
      <c r="I90" s="93"/>
      <c r="J90" s="130"/>
      <c r="K90" s="92"/>
      <c r="L90" s="93"/>
      <c r="M90" s="94"/>
      <c r="N90" s="98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100"/>
      <c r="AF90" s="308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167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9"/>
      <c r="BU90" s="161"/>
      <c r="BV90" s="162"/>
      <c r="BW90" s="162"/>
      <c r="BX90" s="162"/>
      <c r="BY90" s="163"/>
      <c r="BZ90" s="147"/>
      <c r="CA90" s="148"/>
      <c r="CC90" s="3"/>
      <c r="CD90" s="25">
        <f>IF(CD91=D29,1,0)</f>
        <v>0</v>
      </c>
      <c r="CE90" s="25">
        <f>IF(CD91=D32,1,0)</f>
        <v>0</v>
      </c>
      <c r="CF90" s="25">
        <f>IF(CD91=D35,1,0)</f>
        <v>0</v>
      </c>
      <c r="CG90" s="25">
        <f>IF(CD91=AP29,1,0)</f>
        <v>0</v>
      </c>
      <c r="CH90" s="25">
        <f>IF(CD91=AP32,1,0)</f>
        <v>0</v>
      </c>
      <c r="CI90" s="25">
        <f>IF(CD91=AP35,1,0)</f>
        <v>0</v>
      </c>
      <c r="CJ90" s="3"/>
      <c r="CK90" s="3"/>
      <c r="CL90" s="3"/>
      <c r="CM90" s="3"/>
      <c r="CN90" s="3"/>
      <c r="CO90" s="3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29" customFormat="1" ht="7.5" customHeight="1">
      <c r="A91" s="279" t="s">
        <v>55</v>
      </c>
      <c r="B91" s="209" t="s">
        <v>50</v>
      </c>
      <c r="C91" s="210"/>
      <c r="D91" s="211"/>
      <c r="E91" s="92"/>
      <c r="F91" s="93"/>
      <c r="G91" s="130"/>
      <c r="H91" s="92"/>
      <c r="I91" s="93"/>
      <c r="J91" s="130"/>
      <c r="K91" s="92"/>
      <c r="L91" s="93"/>
      <c r="M91" s="94"/>
      <c r="N91" s="123">
        <f>IF(B2=6,D7,IF(B2=5,"",IF(B2=4,"",IF(B2=3,"",""))))</f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308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167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9"/>
      <c r="BU91" s="161"/>
      <c r="BV91" s="162"/>
      <c r="BW91" s="162"/>
      <c r="BX91" s="162"/>
      <c r="BY91" s="163"/>
      <c r="BZ91" s="147"/>
      <c r="CA91" s="148"/>
      <c r="CB91" s="14"/>
      <c r="CC91" s="3"/>
      <c r="CD91" s="26" t="str">
        <f>IF(BZ89=""," ",IF(LEFT(BZ89,1)="3",N91,N89))</f>
        <v> </v>
      </c>
      <c r="CE91" s="27"/>
      <c r="CF91" s="27"/>
      <c r="CG91" s="27"/>
      <c r="CH91" s="28"/>
      <c r="CI91" s="28"/>
      <c r="CJ91" s="3"/>
      <c r="CK91" s="3"/>
      <c r="CL91" s="3"/>
      <c r="CM91" s="3"/>
      <c r="CN91" s="3"/>
      <c r="CO91" s="3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7.5" customHeight="1">
      <c r="A92" s="280"/>
      <c r="B92" s="212"/>
      <c r="C92" s="213"/>
      <c r="D92" s="214"/>
      <c r="E92" s="131"/>
      <c r="F92" s="132"/>
      <c r="G92" s="133"/>
      <c r="H92" s="131"/>
      <c r="I92" s="132"/>
      <c r="J92" s="133"/>
      <c r="K92" s="131"/>
      <c r="L92" s="132"/>
      <c r="M92" s="139"/>
      <c r="N92" s="126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8"/>
      <c r="AF92" s="31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70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2"/>
      <c r="BU92" s="270"/>
      <c r="BV92" s="271"/>
      <c r="BW92" s="271"/>
      <c r="BX92" s="271"/>
      <c r="BY92" s="272"/>
      <c r="BZ92" s="147"/>
      <c r="CA92" s="148"/>
      <c r="CC92" s="3"/>
      <c r="CD92" s="28"/>
      <c r="CE92" s="28"/>
      <c r="CF92" s="28"/>
      <c r="CG92" s="28"/>
      <c r="CH92" s="28"/>
      <c r="CI92" s="28"/>
      <c r="CJ92" s="3"/>
      <c r="CK92" s="3"/>
      <c r="CL92" s="3"/>
      <c r="CM92" s="3"/>
      <c r="CN92" s="3"/>
      <c r="CO92" s="3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2:149" ht="7.5" customHeight="1">
      <c r="B93" s="120" t="s">
        <v>35</v>
      </c>
      <c r="C93" s="121"/>
      <c r="D93" s="122"/>
      <c r="E93" s="89"/>
      <c r="F93" s="90"/>
      <c r="G93" s="129"/>
      <c r="H93" s="89"/>
      <c r="I93" s="90"/>
      <c r="J93" s="129"/>
      <c r="K93" s="89"/>
      <c r="L93" s="90"/>
      <c r="M93" s="91"/>
      <c r="N93" s="98">
        <f>IF(B2=6,D5,IF(B2=5,"",IF(B2=4,"",IF(B2=3,"",""))))</f>
      </c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100"/>
      <c r="AF93" s="30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 t="s">
        <v>2</v>
      </c>
      <c r="AV93" s="149"/>
      <c r="AW93" s="149"/>
      <c r="AX93" s="149"/>
      <c r="AY93" s="149"/>
      <c r="AZ93" s="149" t="s">
        <v>2</v>
      </c>
      <c r="BA93" s="149"/>
      <c r="BB93" s="149"/>
      <c r="BC93" s="149"/>
      <c r="BD93" s="149"/>
      <c r="BE93" s="179" t="str">
        <f>IF(BZ93=""," ",IF(LEFT(BZ93,1)="3",N93,N95))</f>
        <v> </v>
      </c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1"/>
      <c r="BU93" s="267">
        <f>IF(BZ93="","",VLOOKUP(BZ93,result,2,FALSE))</f>
      </c>
      <c r="BV93" s="268"/>
      <c r="BW93" s="268"/>
      <c r="BX93" s="268"/>
      <c r="BY93" s="269"/>
      <c r="BZ93" s="147"/>
      <c r="CA93" s="148"/>
      <c r="CC93" s="3"/>
      <c r="CD93" s="22">
        <f>IF(BE93=D29,1,0)</f>
        <v>0</v>
      </c>
      <c r="CE93" s="22">
        <f>IF(BE93=D32,1,0)</f>
        <v>0</v>
      </c>
      <c r="CF93" s="22">
        <f>IF(BE93=D35,1,0)</f>
        <v>0</v>
      </c>
      <c r="CG93" s="22">
        <f>IF(BE93=AP29,1,0)</f>
        <v>0</v>
      </c>
      <c r="CH93" s="22">
        <f>IF(BE93=AP32,1,0)</f>
        <v>0</v>
      </c>
      <c r="CI93" s="22">
        <f>IF(BE93=AP35,1,0)</f>
        <v>0</v>
      </c>
      <c r="CJ93" s="3"/>
      <c r="CK93" s="3"/>
      <c r="CL93" s="3"/>
      <c r="CM93" s="3"/>
      <c r="CN93" s="3"/>
      <c r="CO93" s="3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2:149" ht="7.5" customHeight="1">
      <c r="B94" s="120"/>
      <c r="C94" s="121"/>
      <c r="D94" s="122"/>
      <c r="E94" s="92"/>
      <c r="F94" s="93"/>
      <c r="G94" s="130"/>
      <c r="H94" s="92"/>
      <c r="I94" s="93"/>
      <c r="J94" s="130"/>
      <c r="K94" s="92"/>
      <c r="L94" s="93"/>
      <c r="M94" s="94"/>
      <c r="N94" s="98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100"/>
      <c r="AF94" s="308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167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9"/>
      <c r="BU94" s="161"/>
      <c r="BV94" s="162"/>
      <c r="BW94" s="162"/>
      <c r="BX94" s="162"/>
      <c r="BY94" s="163"/>
      <c r="BZ94" s="147"/>
      <c r="CA94" s="148"/>
      <c r="CC94" s="3"/>
      <c r="CD94" s="25">
        <f>IF(CD95=D29,1,0)</f>
        <v>0</v>
      </c>
      <c r="CE94" s="25">
        <f>IF(CD95=D32,1,0)</f>
        <v>0</v>
      </c>
      <c r="CF94" s="25">
        <f>IF(CD95=D35,1,0)</f>
        <v>0</v>
      </c>
      <c r="CG94" s="25">
        <f>IF(CD95=AP29,1,0)</f>
        <v>0</v>
      </c>
      <c r="CH94" s="25">
        <f>IF(CD95=AP32,1,0)</f>
        <v>0</v>
      </c>
      <c r="CI94" s="25">
        <f>IF(CD95=AP35,1,0)</f>
        <v>0</v>
      </c>
      <c r="CJ94" s="3"/>
      <c r="CK94" s="3"/>
      <c r="CL94" s="3"/>
      <c r="CM94" s="3"/>
      <c r="CN94" s="3"/>
      <c r="CO94" s="3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7.5" customHeight="1">
      <c r="A95" s="279" t="s">
        <v>55</v>
      </c>
      <c r="B95" s="209" t="s">
        <v>49</v>
      </c>
      <c r="C95" s="210"/>
      <c r="D95" s="211"/>
      <c r="E95" s="92"/>
      <c r="F95" s="93"/>
      <c r="G95" s="130"/>
      <c r="H95" s="92"/>
      <c r="I95" s="93"/>
      <c r="J95" s="130"/>
      <c r="K95" s="92"/>
      <c r="L95" s="93"/>
      <c r="M95" s="94"/>
      <c r="N95" s="123">
        <f>IF(B2=6,D8,IF(B2=5,"",IF(B2=4,"",IF(B2=3,"",""))))</f>
      </c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308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167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9"/>
      <c r="BU95" s="161"/>
      <c r="BV95" s="162"/>
      <c r="BW95" s="162"/>
      <c r="BX95" s="162"/>
      <c r="BY95" s="163"/>
      <c r="BZ95" s="147"/>
      <c r="CA95" s="148"/>
      <c r="CC95" s="3"/>
      <c r="CD95" s="26" t="str">
        <f>IF(BZ93=""," ",IF(LEFT(BZ93,1)="3",N95,N93))</f>
        <v> </v>
      </c>
      <c r="CE95" s="27"/>
      <c r="CF95" s="27"/>
      <c r="CG95" s="27"/>
      <c r="CH95" s="28"/>
      <c r="CI95" s="28"/>
      <c r="CJ95" s="3"/>
      <c r="CK95" s="3"/>
      <c r="CL95" s="3"/>
      <c r="CM95" s="3"/>
      <c r="CN95" s="3"/>
      <c r="CO95" s="3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7.5" customHeight="1">
      <c r="A96" s="280"/>
      <c r="B96" s="212"/>
      <c r="C96" s="213"/>
      <c r="D96" s="214"/>
      <c r="E96" s="131"/>
      <c r="F96" s="132"/>
      <c r="G96" s="133"/>
      <c r="H96" s="131"/>
      <c r="I96" s="132"/>
      <c r="J96" s="133"/>
      <c r="K96" s="131"/>
      <c r="L96" s="132"/>
      <c r="M96" s="139"/>
      <c r="N96" s="126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8"/>
      <c r="AF96" s="31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70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2"/>
      <c r="BU96" s="270"/>
      <c r="BV96" s="271"/>
      <c r="BW96" s="271"/>
      <c r="BX96" s="271"/>
      <c r="BY96" s="272"/>
      <c r="BZ96" s="147"/>
      <c r="CA96" s="148"/>
      <c r="CC96" s="3"/>
      <c r="CD96" s="28"/>
      <c r="CE96" s="28"/>
      <c r="CF96" s="28"/>
      <c r="CG96" s="28"/>
      <c r="CH96" s="28"/>
      <c r="CI96" s="28"/>
      <c r="CJ96" s="3"/>
      <c r="CK96" s="3"/>
      <c r="CL96" s="3"/>
      <c r="CM96" s="3"/>
      <c r="CN96" s="3"/>
      <c r="CO96" s="3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2:149" ht="7.5" customHeight="1">
      <c r="B97" s="120" t="s">
        <v>26</v>
      </c>
      <c r="C97" s="121"/>
      <c r="D97" s="122"/>
      <c r="E97" s="89"/>
      <c r="F97" s="90"/>
      <c r="G97" s="129"/>
      <c r="H97" s="89"/>
      <c r="I97" s="90"/>
      <c r="J97" s="129"/>
      <c r="K97" s="89"/>
      <c r="L97" s="90"/>
      <c r="M97" s="91"/>
      <c r="N97" s="98">
        <f>IF(B2=6,D6,IF(B2=5,"",IF(B2=4,"",IF(B2=3,"",""))))</f>
      </c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100"/>
      <c r="AF97" s="30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 t="s">
        <v>2</v>
      </c>
      <c r="AV97" s="149"/>
      <c r="AW97" s="149"/>
      <c r="AX97" s="149"/>
      <c r="AY97" s="149"/>
      <c r="AZ97" s="149" t="s">
        <v>2</v>
      </c>
      <c r="BA97" s="149"/>
      <c r="BB97" s="149"/>
      <c r="BC97" s="149"/>
      <c r="BD97" s="149"/>
      <c r="BE97" s="179" t="str">
        <f>IF(BZ97=""," ",IF(LEFT(BZ97,1)="3",N97,N99))</f>
        <v> </v>
      </c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1"/>
      <c r="BU97" s="267">
        <f>IF(BZ97="","",VLOOKUP(BZ97,result,2,FALSE))</f>
      </c>
      <c r="BV97" s="268"/>
      <c r="BW97" s="268"/>
      <c r="BX97" s="268"/>
      <c r="BY97" s="269"/>
      <c r="BZ97" s="147"/>
      <c r="CA97" s="148"/>
      <c r="CC97" s="3"/>
      <c r="CD97" s="22">
        <f>IF(BE97=D29,1,0)</f>
        <v>0</v>
      </c>
      <c r="CE97" s="22">
        <f>IF(BE97=D32,1,0)</f>
        <v>0</v>
      </c>
      <c r="CF97" s="22">
        <f>IF(BE97=D35,1,0)</f>
        <v>0</v>
      </c>
      <c r="CG97" s="22">
        <f>IF(BE97=AP29,1,0)</f>
        <v>0</v>
      </c>
      <c r="CH97" s="22">
        <f>IF(BE97=AP32,1,0)</f>
        <v>0</v>
      </c>
      <c r="CI97" s="22">
        <f>IF(BE97=AP35,1,0)</f>
        <v>0</v>
      </c>
      <c r="CJ97" s="3"/>
      <c r="CK97" s="3"/>
      <c r="CL97" s="3"/>
      <c r="CM97" s="3"/>
      <c r="CN97" s="3"/>
      <c r="CO97" s="3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2:149" ht="7.5" customHeight="1">
      <c r="B98" s="120"/>
      <c r="C98" s="121"/>
      <c r="D98" s="122"/>
      <c r="E98" s="92"/>
      <c r="F98" s="93"/>
      <c r="G98" s="130"/>
      <c r="H98" s="92"/>
      <c r="I98" s="93"/>
      <c r="J98" s="130"/>
      <c r="K98" s="92"/>
      <c r="L98" s="93"/>
      <c r="M98" s="94"/>
      <c r="N98" s="98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100"/>
      <c r="AF98" s="308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167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9"/>
      <c r="BU98" s="161"/>
      <c r="BV98" s="162"/>
      <c r="BW98" s="162"/>
      <c r="BX98" s="162"/>
      <c r="BY98" s="163"/>
      <c r="BZ98" s="147"/>
      <c r="CA98" s="148"/>
      <c r="CC98" s="3"/>
      <c r="CD98" s="25">
        <f>IF(CD99=D29,1,0)</f>
        <v>0</v>
      </c>
      <c r="CE98" s="25">
        <f>IF(CD99=D32,1,0)</f>
        <v>0</v>
      </c>
      <c r="CF98" s="25">
        <f>IF(CD99=D35,1,0)</f>
        <v>0</v>
      </c>
      <c r="CG98" s="25">
        <f>IF(CD99=AP29,1,0)</f>
        <v>0</v>
      </c>
      <c r="CH98" s="25">
        <f>IF(CD99=AP32,1,0)</f>
        <v>0</v>
      </c>
      <c r="CI98" s="25">
        <f>IF(CD99=AP35,1,0)</f>
        <v>0</v>
      </c>
      <c r="CJ98" s="3"/>
      <c r="CK98" s="3"/>
      <c r="CL98" s="3"/>
      <c r="CM98" s="3"/>
      <c r="CN98" s="3"/>
      <c r="CO98" s="3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7.5" customHeight="1">
      <c r="A99" s="279" t="s">
        <v>55</v>
      </c>
      <c r="B99" s="209" t="s">
        <v>52</v>
      </c>
      <c r="C99" s="210"/>
      <c r="D99" s="211"/>
      <c r="E99" s="92"/>
      <c r="F99" s="93"/>
      <c r="G99" s="130"/>
      <c r="H99" s="92"/>
      <c r="I99" s="93"/>
      <c r="J99" s="130"/>
      <c r="K99" s="92"/>
      <c r="L99" s="93"/>
      <c r="M99" s="94"/>
      <c r="N99" s="123">
        <f>IF(B2=6,D7,IF(B2=5,"",IF(B2=4,"",IF(B2=3,"",""))))</f>
      </c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5"/>
      <c r="AF99" s="308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167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9"/>
      <c r="BU99" s="161"/>
      <c r="BV99" s="162"/>
      <c r="BW99" s="162"/>
      <c r="BX99" s="162"/>
      <c r="BY99" s="163"/>
      <c r="BZ99" s="147"/>
      <c r="CA99" s="148"/>
      <c r="CC99" s="3"/>
      <c r="CD99" s="26" t="str">
        <f>IF(BZ97=""," ",IF(LEFT(BZ97,1)="3",N99,N97))</f>
        <v> </v>
      </c>
      <c r="CE99" s="27"/>
      <c r="CF99" s="27"/>
      <c r="CG99" s="27"/>
      <c r="CH99" s="28"/>
      <c r="CI99" s="28"/>
      <c r="CJ99" s="3"/>
      <c r="CK99" s="3"/>
      <c r="CL99" s="3"/>
      <c r="CM99" s="3"/>
      <c r="CN99" s="3"/>
      <c r="CO99" s="3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7.5" customHeight="1">
      <c r="A100" s="280"/>
      <c r="B100" s="212"/>
      <c r="C100" s="213"/>
      <c r="D100" s="214"/>
      <c r="E100" s="131"/>
      <c r="F100" s="132"/>
      <c r="G100" s="133"/>
      <c r="H100" s="131"/>
      <c r="I100" s="132"/>
      <c r="J100" s="133"/>
      <c r="K100" s="131"/>
      <c r="L100" s="132"/>
      <c r="M100" s="139"/>
      <c r="N100" s="126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  <c r="AF100" s="308"/>
      <c r="AG100" s="87"/>
      <c r="AH100" s="87"/>
      <c r="AI100" s="87"/>
      <c r="AJ100" s="87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70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2"/>
      <c r="BU100" s="270"/>
      <c r="BV100" s="271"/>
      <c r="BW100" s="271"/>
      <c r="BX100" s="271"/>
      <c r="BY100" s="272"/>
      <c r="BZ100" s="147"/>
      <c r="CA100" s="148"/>
      <c r="CC100" s="3"/>
      <c r="CD100" s="28"/>
      <c r="CE100" s="28"/>
      <c r="CF100" s="28"/>
      <c r="CG100" s="28"/>
      <c r="CH100" s="28"/>
      <c r="CI100" s="28"/>
      <c r="CJ100" s="3"/>
      <c r="CK100" s="3"/>
      <c r="CL100" s="3"/>
      <c r="CM100" s="3"/>
      <c r="CN100" s="3"/>
      <c r="CO100" s="3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2:149" ht="7.5" customHeight="1">
      <c r="B101" s="120" t="s">
        <v>28</v>
      </c>
      <c r="C101" s="121"/>
      <c r="D101" s="122"/>
      <c r="E101" s="89"/>
      <c r="F101" s="90"/>
      <c r="G101" s="129"/>
      <c r="H101" s="89"/>
      <c r="I101" s="90"/>
      <c r="J101" s="129"/>
      <c r="K101" s="89"/>
      <c r="L101" s="90"/>
      <c r="M101" s="91"/>
      <c r="N101" s="98">
        <f>IF(B2=6,D3,IF(B2=5,"",IF(B2=4,"",IF(B2=3,"",""))))</f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100"/>
      <c r="AF101" s="309"/>
      <c r="AG101" s="149"/>
      <c r="AH101" s="149"/>
      <c r="AI101" s="149"/>
      <c r="AJ101" s="149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 t="s">
        <v>2</v>
      </c>
      <c r="AV101" s="87"/>
      <c r="AW101" s="87"/>
      <c r="AX101" s="87"/>
      <c r="AY101" s="87"/>
      <c r="AZ101" s="87" t="s">
        <v>2</v>
      </c>
      <c r="BA101" s="87"/>
      <c r="BB101" s="87"/>
      <c r="BC101" s="87"/>
      <c r="BD101" s="87"/>
      <c r="BE101" s="167" t="str">
        <f>IF(BZ101=""," ",IF(LEFT(BZ101,1)="3",N101,N103))</f>
        <v> </v>
      </c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9"/>
      <c r="BU101" s="161">
        <f>IF(BZ101="","",VLOOKUP(BZ101,result,2,FALSE))</f>
      </c>
      <c r="BV101" s="162"/>
      <c r="BW101" s="162"/>
      <c r="BX101" s="162"/>
      <c r="BY101" s="163"/>
      <c r="BZ101" s="147"/>
      <c r="CA101" s="148"/>
      <c r="CC101" s="3"/>
      <c r="CD101" s="22">
        <f>IF(BE101=D29,1,0)</f>
        <v>0</v>
      </c>
      <c r="CE101" s="22">
        <f>IF(BE101=D32,1,0)</f>
        <v>0</v>
      </c>
      <c r="CF101" s="22">
        <f>IF(BE101=D35,1,0)</f>
        <v>0</v>
      </c>
      <c r="CG101" s="22">
        <f>IF(BE101=AP29,1,0)</f>
        <v>0</v>
      </c>
      <c r="CH101" s="22">
        <f>IF(BE101=AP32,1,0)</f>
        <v>0</v>
      </c>
      <c r="CI101" s="22">
        <f>IF(BE101=AP35,1,0)</f>
        <v>0</v>
      </c>
      <c r="CJ101" s="3"/>
      <c r="CK101" s="3"/>
      <c r="CL101" s="3"/>
      <c r="CM101" s="3"/>
      <c r="CN101" s="3"/>
      <c r="CO101" s="3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2:149" ht="7.5" customHeight="1">
      <c r="B102" s="120"/>
      <c r="C102" s="121"/>
      <c r="D102" s="122"/>
      <c r="E102" s="92"/>
      <c r="F102" s="93"/>
      <c r="G102" s="130"/>
      <c r="H102" s="92"/>
      <c r="I102" s="93"/>
      <c r="J102" s="130"/>
      <c r="K102" s="92"/>
      <c r="L102" s="93"/>
      <c r="M102" s="94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100"/>
      <c r="AF102" s="308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167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9"/>
      <c r="BU102" s="161"/>
      <c r="BV102" s="162"/>
      <c r="BW102" s="162"/>
      <c r="BX102" s="162"/>
      <c r="BY102" s="163"/>
      <c r="BZ102" s="147"/>
      <c r="CA102" s="148"/>
      <c r="CC102" s="3"/>
      <c r="CD102" s="25">
        <f>IF(CD103=D29,1,0)</f>
        <v>0</v>
      </c>
      <c r="CE102" s="25">
        <f>IF(CD103=D32,1,0)</f>
        <v>0</v>
      </c>
      <c r="CF102" s="25">
        <f>IF(CD103=D35,1,0)</f>
        <v>0</v>
      </c>
      <c r="CG102" s="25">
        <f>IF(CD103=AP29,1,0)</f>
        <v>0</v>
      </c>
      <c r="CH102" s="25">
        <f>IF(CD103=AP32,1,0)</f>
        <v>0</v>
      </c>
      <c r="CI102" s="25">
        <f>IF(CD103=AP35,1,0)</f>
        <v>0</v>
      </c>
      <c r="CJ102" s="3"/>
      <c r="CK102" s="3"/>
      <c r="CL102" s="3"/>
      <c r="CM102" s="3"/>
      <c r="CN102" s="3"/>
      <c r="CO102" s="3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7.5" customHeight="1">
      <c r="A103" s="279" t="s">
        <v>55</v>
      </c>
      <c r="B103" s="209" t="s">
        <v>47</v>
      </c>
      <c r="C103" s="210"/>
      <c r="D103" s="211"/>
      <c r="E103" s="92"/>
      <c r="F103" s="93"/>
      <c r="G103" s="130"/>
      <c r="H103" s="92"/>
      <c r="I103" s="93"/>
      <c r="J103" s="130"/>
      <c r="K103" s="92"/>
      <c r="L103" s="93"/>
      <c r="M103" s="94"/>
      <c r="N103" s="123">
        <f>IF(B2=6,D4,IF(B2=5,"",IF(B2=4,"",IF(B2=3,"",""))))</f>
      </c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3"/>
      <c r="AF103" s="308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167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9"/>
      <c r="BU103" s="161"/>
      <c r="BV103" s="162"/>
      <c r="BW103" s="162"/>
      <c r="BX103" s="162"/>
      <c r="BY103" s="163"/>
      <c r="BZ103" s="147"/>
      <c r="CA103" s="148"/>
      <c r="CC103" s="3"/>
      <c r="CD103" s="26" t="str">
        <f>IF(BZ101=""," ",IF(LEFT(BZ101,1)="3",N103,N101))</f>
        <v> </v>
      </c>
      <c r="CE103" s="27"/>
      <c r="CF103" s="27"/>
      <c r="CG103" s="27"/>
      <c r="CH103" s="28"/>
      <c r="CI103" s="28"/>
      <c r="CJ103" s="3"/>
      <c r="CK103" s="3"/>
      <c r="CL103" s="3"/>
      <c r="CM103" s="3"/>
      <c r="CN103" s="3"/>
      <c r="CO103" s="3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7.5" customHeight="1">
      <c r="A104" s="280"/>
      <c r="B104" s="220"/>
      <c r="C104" s="221"/>
      <c r="D104" s="222"/>
      <c r="E104" s="95"/>
      <c r="F104" s="96"/>
      <c r="G104" s="146"/>
      <c r="H104" s="95"/>
      <c r="I104" s="96"/>
      <c r="J104" s="146"/>
      <c r="K104" s="95"/>
      <c r="L104" s="96"/>
      <c r="M104" s="97"/>
      <c r="N104" s="154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6"/>
      <c r="AF104" s="311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276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8"/>
      <c r="BU104" s="273"/>
      <c r="BV104" s="274"/>
      <c r="BW104" s="274"/>
      <c r="BX104" s="274"/>
      <c r="BY104" s="275"/>
      <c r="BZ104" s="147"/>
      <c r="CA104" s="148"/>
      <c r="CC104" s="3"/>
      <c r="CD104" s="28"/>
      <c r="CE104" s="28"/>
      <c r="CF104" s="28"/>
      <c r="CG104" s="28"/>
      <c r="CH104" s="28"/>
      <c r="CI104" s="28"/>
      <c r="CJ104" s="3"/>
      <c r="CK104" s="3"/>
      <c r="CL104" s="3"/>
      <c r="CM104" s="3"/>
      <c r="CN104" s="3"/>
      <c r="CO104" s="3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2:149" ht="6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"/>
      <c r="CD105" s="113">
        <f aca="true" t="shared" si="0" ref="CD105:CI105">CD45+CD49+CD53+CD57+CD61+CD65+CD69+CD73+CD77+CD81+CD85+CD89+CD93+CD97+CD101</f>
        <v>0</v>
      </c>
      <c r="CE105" s="113">
        <f t="shared" si="0"/>
        <v>0</v>
      </c>
      <c r="CF105" s="113">
        <f t="shared" si="0"/>
        <v>0</v>
      </c>
      <c r="CG105" s="113">
        <f t="shared" si="0"/>
        <v>0</v>
      </c>
      <c r="CH105" s="113">
        <f t="shared" si="0"/>
        <v>0</v>
      </c>
      <c r="CI105" s="113">
        <f t="shared" si="0"/>
        <v>0</v>
      </c>
      <c r="CJ105" s="3"/>
      <c r="CK105" s="3"/>
      <c r="CL105" s="3"/>
      <c r="CM105" s="3"/>
      <c r="CN105" s="3"/>
      <c r="CO105" s="3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2:149" ht="6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"/>
      <c r="CD106" s="113"/>
      <c r="CE106" s="113"/>
      <c r="CF106" s="113"/>
      <c r="CG106" s="113"/>
      <c r="CH106" s="113"/>
      <c r="CI106" s="113"/>
      <c r="CJ106" s="3"/>
      <c r="CK106" s="3"/>
      <c r="CL106" s="3"/>
      <c r="CM106" s="3"/>
      <c r="CN106" s="3"/>
      <c r="CO106" s="3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2:149" ht="13.5" customHeight="1">
      <c r="B107" s="31"/>
      <c r="C107" s="31"/>
      <c r="D107" s="31"/>
      <c r="E107" s="31"/>
      <c r="F107" s="31"/>
      <c r="G107" s="32" t="s">
        <v>46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4"/>
      <c r="AG107" s="31"/>
      <c r="AH107" s="75" t="s">
        <v>36</v>
      </c>
      <c r="AI107" s="76"/>
      <c r="AJ107" s="77"/>
      <c r="AK107" s="75" t="s">
        <v>37</v>
      </c>
      <c r="AL107" s="76"/>
      <c r="AM107" s="77"/>
      <c r="AN107" s="75" t="s">
        <v>38</v>
      </c>
      <c r="AO107" s="76"/>
      <c r="AP107" s="77"/>
      <c r="AQ107" s="78" t="s">
        <v>82</v>
      </c>
      <c r="AR107" s="79"/>
      <c r="AS107" s="80"/>
      <c r="AT107" s="75" t="s">
        <v>39</v>
      </c>
      <c r="AU107" s="76"/>
      <c r="AV107" s="77"/>
      <c r="AW107" s="81" t="s">
        <v>40</v>
      </c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3"/>
      <c r="BZ107" s="30"/>
      <c r="CA107" s="30"/>
      <c r="CB107" s="30"/>
      <c r="CC107" s="3"/>
      <c r="CD107" s="113">
        <f aca="true" t="shared" si="1" ref="CD107:CI107">CD46+CD50+CD54+CD58+CD62+CD66+CD70+CD74+CD78+CD82+CD86+CD90+CD94+CD98+CD102</f>
        <v>0</v>
      </c>
      <c r="CE107" s="113">
        <f t="shared" si="1"/>
        <v>0</v>
      </c>
      <c r="CF107" s="113">
        <f t="shared" si="1"/>
        <v>0</v>
      </c>
      <c r="CG107" s="113">
        <f t="shared" si="1"/>
        <v>0</v>
      </c>
      <c r="CH107" s="113">
        <f t="shared" si="1"/>
        <v>0</v>
      </c>
      <c r="CI107" s="113">
        <f t="shared" si="1"/>
        <v>0</v>
      </c>
      <c r="CJ107" s="3"/>
      <c r="CK107" s="3"/>
      <c r="CL107" s="3"/>
      <c r="CM107" s="3"/>
      <c r="CN107" s="3"/>
      <c r="CO107" s="3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2:149" ht="13.5" customHeight="1">
      <c r="B108" s="31"/>
      <c r="C108" s="31"/>
      <c r="D108" s="31"/>
      <c r="E108" s="31"/>
      <c r="F108" s="31"/>
      <c r="G108" s="104">
        <f aca="true" t="shared" si="2" ref="G108:G113">IF(AH108&lt;&gt;"",RANK(AT108,$AT$108:$AT$113),"")</f>
      </c>
      <c r="H108" s="105"/>
      <c r="I108" s="105"/>
      <c r="J108" s="106"/>
      <c r="K108" s="35" t="str">
        <f>IF(D29&lt;&gt;"",D29&amp;"   ("&amp;V29&amp;")","")</f>
        <v>Èric Torné   (CTT BORGES)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7"/>
      <c r="AG108" s="38"/>
      <c r="AH108" s="101">
        <f aca="true" t="shared" si="3" ref="AH108:AH113">IF(SUM(AK108:AP109)=0,"",SUM(AK108:AN108))</f>
      </c>
      <c r="AI108" s="102"/>
      <c r="AJ108" s="103"/>
      <c r="AK108" s="101">
        <f>IF(CD105+CD107=0,"",CD105)</f>
      </c>
      <c r="AL108" s="102"/>
      <c r="AM108" s="103"/>
      <c r="AN108" s="101">
        <f>IF(CD105+CD107=0,"",CD107)</f>
      </c>
      <c r="AO108" s="102"/>
      <c r="AP108" s="103"/>
      <c r="AQ108" s="114"/>
      <c r="AR108" s="115"/>
      <c r="AS108" s="116"/>
      <c r="AT108" s="101">
        <f aca="true" t="shared" si="4" ref="AT108:AT113">IF(AH108&lt;&gt;"",AK108*2+AN108-AQ108,"")</f>
      </c>
      <c r="AU108" s="102"/>
      <c r="AV108" s="103"/>
      <c r="AW108" s="107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9"/>
      <c r="BZ108" s="30"/>
      <c r="CA108" s="30"/>
      <c r="CB108" s="30"/>
      <c r="CC108" s="3"/>
      <c r="CD108" s="113"/>
      <c r="CE108" s="113"/>
      <c r="CF108" s="113"/>
      <c r="CG108" s="113"/>
      <c r="CH108" s="113"/>
      <c r="CI108" s="113"/>
      <c r="CJ108" s="3"/>
      <c r="CK108" s="3"/>
      <c r="CL108" s="3"/>
      <c r="CM108" s="3"/>
      <c r="CN108" s="3"/>
      <c r="CO108" s="3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2:149" ht="13.5" customHeight="1">
      <c r="B109" s="31"/>
      <c r="C109" s="31"/>
      <c r="D109" s="31"/>
      <c r="E109" s="31"/>
      <c r="F109" s="31"/>
      <c r="G109" s="104">
        <f t="shared" si="2"/>
      </c>
      <c r="H109" s="105"/>
      <c r="I109" s="105"/>
      <c r="J109" s="106"/>
      <c r="K109" s="35" t="str">
        <f>IF(D32&lt;&gt;"",D32&amp;"   ("&amp;V32&amp;")","")</f>
        <v>Armando Rojo   (CTT BORGES)</v>
      </c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7"/>
      <c r="AG109" s="38"/>
      <c r="AH109" s="101">
        <f t="shared" si="3"/>
      </c>
      <c r="AI109" s="102"/>
      <c r="AJ109" s="103"/>
      <c r="AK109" s="101">
        <f>IF(CE105+CE107=0,"",CE105)</f>
      </c>
      <c r="AL109" s="102"/>
      <c r="AM109" s="103"/>
      <c r="AN109" s="101">
        <f>IF(CE105+CE107=0,"",CE107)</f>
      </c>
      <c r="AO109" s="102"/>
      <c r="AP109" s="103"/>
      <c r="AQ109" s="114"/>
      <c r="AR109" s="115"/>
      <c r="AS109" s="116"/>
      <c r="AT109" s="101">
        <f t="shared" si="4"/>
      </c>
      <c r="AU109" s="102"/>
      <c r="AV109" s="103"/>
      <c r="AW109" s="107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9"/>
      <c r="BZ109" s="30"/>
      <c r="CA109" s="30"/>
      <c r="CB109" s="30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2:149" ht="13.5" customHeight="1">
      <c r="B110" s="31"/>
      <c r="C110" s="31"/>
      <c r="D110" s="31"/>
      <c r="E110" s="31"/>
      <c r="F110" s="31"/>
      <c r="G110" s="104">
        <f t="shared" si="2"/>
      </c>
      <c r="H110" s="105"/>
      <c r="I110" s="105"/>
      <c r="J110" s="106"/>
      <c r="K110" s="35" t="str">
        <f>IF(D35&lt;&gt;"",D35&amp;"   ("&amp;V35&amp;")","")</f>
        <v>Genís Ezquerra   (CTT LLEIDA)</v>
      </c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7"/>
      <c r="AG110" s="38"/>
      <c r="AH110" s="101">
        <f t="shared" si="3"/>
      </c>
      <c r="AI110" s="102"/>
      <c r="AJ110" s="103"/>
      <c r="AK110" s="101">
        <f>IF(CF105+CF107=0,"",CF105)</f>
      </c>
      <c r="AL110" s="102"/>
      <c r="AM110" s="103"/>
      <c r="AN110" s="101">
        <f>IF(CF105+CF107=0,"",CF107)</f>
      </c>
      <c r="AO110" s="102"/>
      <c r="AP110" s="103"/>
      <c r="AQ110" s="114"/>
      <c r="AR110" s="115"/>
      <c r="AS110" s="116"/>
      <c r="AT110" s="101">
        <f t="shared" si="4"/>
      </c>
      <c r="AU110" s="102"/>
      <c r="AV110" s="103"/>
      <c r="AW110" s="107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9"/>
      <c r="BZ110" s="30"/>
      <c r="CA110" s="30"/>
      <c r="CB110" s="30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2:149" ht="13.5" customHeight="1">
      <c r="B111" s="31"/>
      <c r="C111" s="31"/>
      <c r="D111" s="31"/>
      <c r="E111" s="31"/>
      <c r="F111" s="31"/>
      <c r="G111" s="104">
        <f t="shared" si="2"/>
      </c>
      <c r="H111" s="105"/>
      <c r="I111" s="105"/>
      <c r="J111" s="106"/>
      <c r="K111" s="35" t="str">
        <f>IF(AP29&lt;&gt;"",AP29&amp;"   ("&amp;BH29&amp;")","")</f>
        <v>Pablo Sarro   (CTT LLEIDA)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  <c r="AG111" s="38"/>
      <c r="AH111" s="101">
        <f t="shared" si="3"/>
      </c>
      <c r="AI111" s="102"/>
      <c r="AJ111" s="103"/>
      <c r="AK111" s="101">
        <f>IF(CG105+CG107=0,"",CG105)</f>
      </c>
      <c r="AL111" s="102"/>
      <c r="AM111" s="103"/>
      <c r="AN111" s="101">
        <f>IF(CG105+CG107=0,"",CG107)</f>
      </c>
      <c r="AO111" s="102"/>
      <c r="AP111" s="103"/>
      <c r="AQ111" s="114"/>
      <c r="AR111" s="115"/>
      <c r="AS111" s="116"/>
      <c r="AT111" s="101">
        <f t="shared" si="4"/>
      </c>
      <c r="AU111" s="102"/>
      <c r="AV111" s="103"/>
      <c r="AW111" s="107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9"/>
      <c r="BZ111" s="30"/>
      <c r="CA111" s="30"/>
      <c r="CB111" s="30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2:149" ht="13.5" customHeight="1">
      <c r="B112" s="31"/>
      <c r="C112" s="31"/>
      <c r="D112" s="31"/>
      <c r="E112" s="31"/>
      <c r="F112" s="31"/>
      <c r="G112" s="104">
        <f t="shared" si="2"/>
      </c>
      <c r="H112" s="105"/>
      <c r="I112" s="105"/>
      <c r="J112" s="106"/>
      <c r="K112" s="35">
        <f>IF(AP32&lt;&gt;"",AP32&amp;"   ("&amp;BH32&amp;")","")</f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8"/>
      <c r="AH112" s="101">
        <f t="shared" si="3"/>
      </c>
      <c r="AI112" s="102"/>
      <c r="AJ112" s="103"/>
      <c r="AK112" s="101">
        <f>IF(CH105+CH107=0,"",CH105)</f>
      </c>
      <c r="AL112" s="102"/>
      <c r="AM112" s="103"/>
      <c r="AN112" s="101">
        <f>IF(CH105+CH107=0,"",CH107)</f>
      </c>
      <c r="AO112" s="102"/>
      <c r="AP112" s="103"/>
      <c r="AQ112" s="114"/>
      <c r="AR112" s="115"/>
      <c r="AS112" s="116"/>
      <c r="AT112" s="101">
        <f t="shared" si="4"/>
      </c>
      <c r="AU112" s="102"/>
      <c r="AV112" s="103"/>
      <c r="AW112" s="107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9"/>
      <c r="BZ112" s="30"/>
      <c r="CA112" s="30"/>
      <c r="CB112" s="30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2:149" ht="13.5" customHeight="1">
      <c r="B113" s="31"/>
      <c r="C113" s="31"/>
      <c r="D113" s="31"/>
      <c r="E113" s="31"/>
      <c r="F113" s="31"/>
      <c r="G113" s="104">
        <f t="shared" si="2"/>
      </c>
      <c r="H113" s="105"/>
      <c r="I113" s="105"/>
      <c r="J113" s="106"/>
      <c r="K113" s="35">
        <f>IF(AP35&lt;&gt;"",AP35&amp;"   ("&amp;BH35&amp;")","")</f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8"/>
      <c r="AH113" s="101">
        <f t="shared" si="3"/>
      </c>
      <c r="AI113" s="102"/>
      <c r="AJ113" s="103"/>
      <c r="AK113" s="101">
        <f>IF(CI105+CI107=0,"",CI105)</f>
      </c>
      <c r="AL113" s="102"/>
      <c r="AM113" s="103"/>
      <c r="AN113" s="101">
        <f>IF(CI105+CI107=0,"",CI107)</f>
      </c>
      <c r="AO113" s="102"/>
      <c r="AP113" s="103"/>
      <c r="AQ113" s="114"/>
      <c r="AR113" s="115"/>
      <c r="AS113" s="116"/>
      <c r="AT113" s="101">
        <f t="shared" si="4"/>
      </c>
      <c r="AU113" s="102"/>
      <c r="AV113" s="103"/>
      <c r="AW113" s="110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2"/>
      <c r="BZ113" s="30"/>
      <c r="CA113" s="30"/>
      <c r="CB113" s="30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2:149" ht="12.75" customHeight="1">
      <c r="B128" s="31"/>
      <c r="C128" s="31"/>
      <c r="D128" s="31"/>
      <c r="E128" s="31"/>
      <c r="F128" s="3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9"/>
      <c r="AU128" s="31"/>
      <c r="AV128" s="31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3:14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89:149" ht="12.75" customHeight="1"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89:149" ht="6.75" customHeight="1"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89:149" ht="6.75" customHeight="1"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89:149" ht="6.75" customHeight="1"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89:149" ht="6.75" customHeight="1"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89:149" ht="6.75" customHeight="1"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89:149" ht="6.75" customHeight="1"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89:149" ht="6.75" customHeight="1"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89:149" ht="6.75" customHeight="1"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89:149" ht="6.75" customHeight="1"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89:149" ht="6.75" customHeight="1"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89:149" ht="6.75" customHeight="1"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89:149" ht="6.75" customHeight="1"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89:149" ht="6.75" customHeight="1"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</row>
    <row r="144" spans="89:149" ht="6.75" customHeight="1"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89:149" ht="6.75" customHeight="1"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89:149" ht="6.75" customHeight="1"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89:149" ht="6.75" customHeight="1"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81:86" ht="6.75" customHeight="1">
      <c r="CC148" s="30"/>
      <c r="CD148" s="30"/>
      <c r="CE148" s="31"/>
      <c r="CF148" s="31"/>
      <c r="CG148" s="5"/>
      <c r="CH148" s="5"/>
    </row>
    <row r="149" spans="81:86" ht="6.75" customHeight="1">
      <c r="CC149" s="30"/>
      <c r="CD149" s="30"/>
      <c r="CE149" s="31"/>
      <c r="CF149" s="31"/>
      <c r="CG149" s="5"/>
      <c r="CH149" s="5"/>
    </row>
    <row r="150" spans="81:86" ht="6.75" customHeight="1">
      <c r="CC150" s="30"/>
      <c r="CD150" s="30"/>
      <c r="CE150" s="31"/>
      <c r="CF150" s="31"/>
      <c r="CG150" s="5"/>
      <c r="CH150" s="5"/>
    </row>
    <row r="151" spans="81:86" ht="6.75" customHeight="1">
      <c r="CC151" s="30"/>
      <c r="CD151" s="30"/>
      <c r="CE151" s="31"/>
      <c r="CF151" s="31"/>
      <c r="CG151" s="5"/>
      <c r="CH151" s="5"/>
    </row>
    <row r="152" spans="1:88" s="20" customFormat="1" ht="6.75" customHeight="1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30"/>
      <c r="CD152" s="30"/>
      <c r="CE152" s="31"/>
      <c r="CF152" s="31"/>
      <c r="CG152" s="5"/>
      <c r="CH152" s="5"/>
      <c r="CI152" s="5"/>
      <c r="CJ152" s="5"/>
    </row>
    <row r="153" spans="1:88" s="20" customFormat="1" ht="6.75" customHeight="1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5"/>
      <c r="CH153" s="5"/>
      <c r="CI153" s="5"/>
      <c r="CJ153" s="5"/>
    </row>
    <row r="154" spans="1:88" s="20" customFormat="1" ht="6.75" customHeight="1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5"/>
      <c r="CH154" s="5"/>
      <c r="CI154" s="5"/>
      <c r="CJ154" s="5"/>
    </row>
    <row r="155" spans="1:88" s="20" customFormat="1" ht="6.75" customHeight="1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5"/>
      <c r="CH155" s="5"/>
      <c r="CI155" s="5"/>
      <c r="CJ155" s="5"/>
    </row>
    <row r="156" spans="1:88" s="20" customFormat="1" ht="6.75" customHeight="1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5"/>
      <c r="CH156" s="5"/>
      <c r="CI156" s="5"/>
      <c r="CJ156" s="5"/>
    </row>
    <row r="157" spans="1:88" s="20" customFormat="1" ht="6.75" customHeight="1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5"/>
      <c r="CH157" s="5"/>
      <c r="CI157" s="5"/>
      <c r="CJ157" s="5"/>
    </row>
    <row r="158" spans="1:88" s="20" customFormat="1" ht="6.75" customHeight="1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5"/>
      <c r="CH158" s="5"/>
      <c r="CI158" s="5"/>
      <c r="CJ158" s="5"/>
    </row>
    <row r="159" spans="1:86" s="20" customFormat="1" ht="6.75" customHeight="1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31"/>
      <c r="CE159" s="31"/>
      <c r="CF159" s="31"/>
      <c r="CG159" s="31"/>
      <c r="CH159" s="31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86" s="20" customFormat="1" ht="12.75" customHeight="1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31"/>
      <c r="CE211" s="31"/>
      <c r="CF211" s="31"/>
      <c r="CG211" s="31"/>
      <c r="CH211" s="31"/>
    </row>
    <row r="212" spans="1:86" s="20" customFormat="1" ht="12.75" customHeight="1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31"/>
      <c r="CE212" s="31"/>
      <c r="CF212" s="31"/>
      <c r="CG212" s="31"/>
      <c r="CH212" s="31"/>
    </row>
    <row r="213" spans="1:86" s="20" customFormat="1" ht="12.75" customHeight="1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31"/>
      <c r="CE213" s="31"/>
      <c r="CF213" s="31"/>
      <c r="CG213" s="31"/>
      <c r="CH213" s="31"/>
    </row>
    <row r="214" spans="1:86" s="20" customFormat="1" ht="12.75" customHeight="1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31"/>
      <c r="CE214" s="31"/>
      <c r="CF214" s="31"/>
      <c r="CG214" s="31"/>
      <c r="CH214" s="31"/>
    </row>
    <row r="215" spans="1:86" s="20" customFormat="1" ht="12.75" customHeight="1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31"/>
      <c r="CE215" s="31"/>
      <c r="CF215" s="31"/>
      <c r="CG215" s="31"/>
      <c r="CH215" s="31"/>
    </row>
    <row r="216" spans="1:86" s="20" customFormat="1" ht="12.75" customHeight="1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31"/>
      <c r="CE216" s="31"/>
      <c r="CF216" s="31"/>
      <c r="CG216" s="31"/>
      <c r="CH216" s="31"/>
    </row>
    <row r="217" spans="1:86" s="20" customFormat="1" ht="12.75" customHeight="1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31"/>
      <c r="CE217" s="31"/>
      <c r="CF217" s="31"/>
      <c r="CG217" s="31"/>
      <c r="CH217" s="31"/>
    </row>
    <row r="218" spans="1:86" s="20" customFormat="1" ht="12.75" customHeight="1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31"/>
      <c r="CE218" s="31"/>
      <c r="CF218" s="31"/>
      <c r="CG218" s="31"/>
      <c r="CH218" s="31"/>
    </row>
    <row r="219" spans="1:86" s="20" customFormat="1" ht="12.75" customHeight="1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31"/>
      <c r="CE219" s="31"/>
      <c r="CF219" s="31"/>
      <c r="CG219" s="31"/>
      <c r="CH219" s="31"/>
    </row>
    <row r="220" spans="1:86" s="20" customFormat="1" ht="12.75" customHeight="1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31"/>
      <c r="CE220" s="31"/>
      <c r="CF220" s="31"/>
      <c r="CG220" s="31"/>
      <c r="CH220" s="31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</sheetData>
  <sheetProtection selectLockedCells="1" selectUnlockedCells="1"/>
  <mergeCells count="427">
    <mergeCell ref="AN107:AP107"/>
    <mergeCell ref="AQ107:AS107"/>
    <mergeCell ref="AW107:BY107"/>
    <mergeCell ref="D2:U2"/>
    <mergeCell ref="V2:AM2"/>
    <mergeCell ref="AH107:AJ107"/>
    <mergeCell ref="AK107:AM107"/>
    <mergeCell ref="AU101:AY104"/>
    <mergeCell ref="K101:M104"/>
    <mergeCell ref="N101:AE102"/>
    <mergeCell ref="AK108:AM108"/>
    <mergeCell ref="AN108:AP108"/>
    <mergeCell ref="AQ108:AS108"/>
    <mergeCell ref="AK109:AM109"/>
    <mergeCell ref="G108:J108"/>
    <mergeCell ref="G109:J109"/>
    <mergeCell ref="AH108:AJ108"/>
    <mergeCell ref="AH109:AJ109"/>
    <mergeCell ref="AW108:BY108"/>
    <mergeCell ref="AW111:BY111"/>
    <mergeCell ref="AW112:BY112"/>
    <mergeCell ref="AW113:BY113"/>
    <mergeCell ref="AW109:BY109"/>
    <mergeCell ref="AW110:BY110"/>
    <mergeCell ref="CI105:CI106"/>
    <mergeCell ref="CD107:CD108"/>
    <mergeCell ref="CE107:CE108"/>
    <mergeCell ref="CF107:CF108"/>
    <mergeCell ref="CG107:CG108"/>
    <mergeCell ref="CH107:CH108"/>
    <mergeCell ref="CI107:CI108"/>
    <mergeCell ref="CE105:CE106"/>
    <mergeCell ref="CF105:CF106"/>
    <mergeCell ref="CG105:CG106"/>
    <mergeCell ref="CH105:CH106"/>
    <mergeCell ref="AH110:AJ110"/>
    <mergeCell ref="AH111:AJ111"/>
    <mergeCell ref="AH112:AJ112"/>
    <mergeCell ref="CD105:CD106"/>
    <mergeCell ref="AN109:AP109"/>
    <mergeCell ref="AQ109:AS109"/>
    <mergeCell ref="AK110:AM110"/>
    <mergeCell ref="AN110:AP110"/>
    <mergeCell ref="AQ110:AS110"/>
    <mergeCell ref="AH113:AJ113"/>
    <mergeCell ref="B45:D46"/>
    <mergeCell ref="E45:G46"/>
    <mergeCell ref="H45:J46"/>
    <mergeCell ref="K45:M46"/>
    <mergeCell ref="G111:J111"/>
    <mergeCell ref="G112:J112"/>
    <mergeCell ref="G113:J113"/>
    <mergeCell ref="N99:AE100"/>
    <mergeCell ref="E93:G96"/>
    <mergeCell ref="B2:C2"/>
    <mergeCell ref="BD5:BI5"/>
    <mergeCell ref="B3:C3"/>
    <mergeCell ref="G110:J110"/>
    <mergeCell ref="H97:J100"/>
    <mergeCell ref="K97:M100"/>
    <mergeCell ref="N97:AE98"/>
    <mergeCell ref="AF101:AJ104"/>
    <mergeCell ref="AF97:AJ100"/>
    <mergeCell ref="H101:J104"/>
    <mergeCell ref="AK111:AM111"/>
    <mergeCell ref="AN111:AP111"/>
    <mergeCell ref="AQ111:AS111"/>
    <mergeCell ref="BZ97:CA100"/>
    <mergeCell ref="BZ101:CA104"/>
    <mergeCell ref="AZ97:BD100"/>
    <mergeCell ref="AK97:AO100"/>
    <mergeCell ref="AP97:AT100"/>
    <mergeCell ref="AK101:AO104"/>
    <mergeCell ref="AP101:AT104"/>
    <mergeCell ref="N103:AE104"/>
    <mergeCell ref="BZ89:CA92"/>
    <mergeCell ref="N91:AE92"/>
    <mergeCell ref="BZ93:CA96"/>
    <mergeCell ref="AZ93:BD96"/>
    <mergeCell ref="AF93:AJ96"/>
    <mergeCell ref="AU93:AY96"/>
    <mergeCell ref="AU89:AY92"/>
    <mergeCell ref="AP89:AT92"/>
    <mergeCell ref="AZ101:BD104"/>
    <mergeCell ref="AK93:AO96"/>
    <mergeCell ref="H93:J96"/>
    <mergeCell ref="K93:M96"/>
    <mergeCell ref="N93:AE94"/>
    <mergeCell ref="N95:AE96"/>
    <mergeCell ref="AK89:AO92"/>
    <mergeCell ref="BZ85:CA88"/>
    <mergeCell ref="N87:AE88"/>
    <mergeCell ref="BU85:BY88"/>
    <mergeCell ref="BE85:BT88"/>
    <mergeCell ref="AZ85:BD88"/>
    <mergeCell ref="AU85:AY88"/>
    <mergeCell ref="AP85:AT88"/>
    <mergeCell ref="AK85:AO88"/>
    <mergeCell ref="AF85:AJ88"/>
    <mergeCell ref="N85:AE86"/>
    <mergeCell ref="BZ77:CA80"/>
    <mergeCell ref="N79:AE80"/>
    <mergeCell ref="H81:J84"/>
    <mergeCell ref="K81:M84"/>
    <mergeCell ref="N81:AE82"/>
    <mergeCell ref="BZ81:CA84"/>
    <mergeCell ref="N83:AE84"/>
    <mergeCell ref="BE77:BT80"/>
    <mergeCell ref="BE81:BT84"/>
    <mergeCell ref="AU81:AY84"/>
    <mergeCell ref="BZ69:CA72"/>
    <mergeCell ref="N71:AE72"/>
    <mergeCell ref="H73:J76"/>
    <mergeCell ref="K73:M76"/>
    <mergeCell ref="N73:AE74"/>
    <mergeCell ref="BZ73:CA76"/>
    <mergeCell ref="N75:AE76"/>
    <mergeCell ref="H69:J72"/>
    <mergeCell ref="BE69:BT72"/>
    <mergeCell ref="AU69:AY72"/>
    <mergeCell ref="BZ61:CA64"/>
    <mergeCell ref="BE65:BT68"/>
    <mergeCell ref="AZ57:BD60"/>
    <mergeCell ref="AZ61:BD64"/>
    <mergeCell ref="AZ65:BD68"/>
    <mergeCell ref="AF57:AJ60"/>
    <mergeCell ref="AK57:AO60"/>
    <mergeCell ref="BZ65:CA68"/>
    <mergeCell ref="BU61:BY64"/>
    <mergeCell ref="AK61:AO64"/>
    <mergeCell ref="B5:C5"/>
    <mergeCell ref="D5:U5"/>
    <mergeCell ref="V5:AM5"/>
    <mergeCell ref="AP65:AT68"/>
    <mergeCell ref="AK65:AO68"/>
    <mergeCell ref="AU49:AY52"/>
    <mergeCell ref="AU53:AY56"/>
    <mergeCell ref="AP61:AT64"/>
    <mergeCell ref="AP57:AT60"/>
    <mergeCell ref="N59:AE60"/>
    <mergeCell ref="B7:C7"/>
    <mergeCell ref="D7:U7"/>
    <mergeCell ref="V7:AM7"/>
    <mergeCell ref="B8:C8"/>
    <mergeCell ref="D8:U8"/>
    <mergeCell ref="B4:C4"/>
    <mergeCell ref="D4:U4"/>
    <mergeCell ref="V4:AM4"/>
    <mergeCell ref="B6:C6"/>
    <mergeCell ref="D6:U6"/>
    <mergeCell ref="BZ45:CA48"/>
    <mergeCell ref="BU45:BY48"/>
    <mergeCell ref="N47:AE48"/>
    <mergeCell ref="V6:AM6"/>
    <mergeCell ref="V8:AM8"/>
    <mergeCell ref="AN35:AO37"/>
    <mergeCell ref="AF42:AJ43"/>
    <mergeCell ref="AK42:AO43"/>
    <mergeCell ref="AN32:AO34"/>
    <mergeCell ref="AP32:BG34"/>
    <mergeCell ref="E101:G104"/>
    <mergeCell ref="BZ49:CA52"/>
    <mergeCell ref="N51:AE52"/>
    <mergeCell ref="N49:AE50"/>
    <mergeCell ref="BZ53:CA56"/>
    <mergeCell ref="N55:AE56"/>
    <mergeCell ref="AZ53:BD56"/>
    <mergeCell ref="BE53:BT56"/>
    <mergeCell ref="AK53:AO56"/>
    <mergeCell ref="BZ57:CA60"/>
    <mergeCell ref="E63:G64"/>
    <mergeCell ref="H63:J64"/>
    <mergeCell ref="H61:J62"/>
    <mergeCell ref="E69:G70"/>
    <mergeCell ref="K65:M68"/>
    <mergeCell ref="H57:J58"/>
    <mergeCell ref="E57:G58"/>
    <mergeCell ref="E61:G62"/>
    <mergeCell ref="E59:G60"/>
    <mergeCell ref="E65:G66"/>
    <mergeCell ref="B43:D43"/>
    <mergeCell ref="N42:AE43"/>
    <mergeCell ref="B29:C31"/>
    <mergeCell ref="V29:AM31"/>
    <mergeCell ref="K40:M42"/>
    <mergeCell ref="B40:D42"/>
    <mergeCell ref="E40:G42"/>
    <mergeCell ref="H40:J42"/>
    <mergeCell ref="H43:J43"/>
    <mergeCell ref="B32:C34"/>
    <mergeCell ref="B51:D52"/>
    <mergeCell ref="AN29:AO31"/>
    <mergeCell ref="B35:C37"/>
    <mergeCell ref="D35:U37"/>
    <mergeCell ref="V35:AM37"/>
    <mergeCell ref="B49:D50"/>
    <mergeCell ref="AF40:AJ41"/>
    <mergeCell ref="AK40:AO41"/>
    <mergeCell ref="B47:D48"/>
    <mergeCell ref="E47:G48"/>
    <mergeCell ref="AK112:AM112"/>
    <mergeCell ref="AN112:AP112"/>
    <mergeCell ref="AQ112:AS112"/>
    <mergeCell ref="AK113:AM113"/>
    <mergeCell ref="AN113:AP113"/>
    <mergeCell ref="AQ113:AS113"/>
    <mergeCell ref="E43:G43"/>
    <mergeCell ref="AP24:BM26"/>
    <mergeCell ref="BH35:BY37"/>
    <mergeCell ref="BU40:BY43"/>
    <mergeCell ref="AP40:AT41"/>
    <mergeCell ref="AU40:AY41"/>
    <mergeCell ref="AU42:AY43"/>
    <mergeCell ref="K43:M43"/>
    <mergeCell ref="BN25:BR26"/>
    <mergeCell ref="D32:U34"/>
    <mergeCell ref="AH25:AO26"/>
    <mergeCell ref="N40:AE41"/>
    <mergeCell ref="AK45:AO48"/>
    <mergeCell ref="AP45:AT48"/>
    <mergeCell ref="AF45:AJ48"/>
    <mergeCell ref="AP35:BG37"/>
    <mergeCell ref="AU45:AY48"/>
    <mergeCell ref="I24:AF26"/>
    <mergeCell ref="AP42:AT43"/>
    <mergeCell ref="N45:AE46"/>
    <mergeCell ref="BT21:BY23"/>
    <mergeCell ref="AV18:BL20"/>
    <mergeCell ref="V32:AM34"/>
    <mergeCell ref="BH29:BY31"/>
    <mergeCell ref="BS24:BY26"/>
    <mergeCell ref="BE21:BI23"/>
    <mergeCell ref="AR19:AU20"/>
    <mergeCell ref="J21:AT23"/>
    <mergeCell ref="AP29:BG31"/>
    <mergeCell ref="AZ21:BD23"/>
    <mergeCell ref="BJ21:BN23"/>
    <mergeCell ref="BN19:BP20"/>
    <mergeCell ref="BO21:BS23"/>
    <mergeCell ref="BU97:BY100"/>
    <mergeCell ref="BU89:BY92"/>
    <mergeCell ref="BU81:BY84"/>
    <mergeCell ref="BU49:BY52"/>
    <mergeCell ref="BU53:BY56"/>
    <mergeCell ref="BE40:BT43"/>
    <mergeCell ref="BU57:BY60"/>
    <mergeCell ref="AZ40:BD41"/>
    <mergeCell ref="AZ42:BD43"/>
    <mergeCell ref="AZ45:BD48"/>
    <mergeCell ref="BU93:BY96"/>
    <mergeCell ref="BE45:BT48"/>
    <mergeCell ref="BE49:BT52"/>
    <mergeCell ref="BU77:BY80"/>
    <mergeCell ref="AZ49:BD52"/>
    <mergeCell ref="AZ77:BD80"/>
    <mergeCell ref="AU57:AY60"/>
    <mergeCell ref="AU65:AY68"/>
    <mergeCell ref="AZ69:BD72"/>
    <mergeCell ref="AU61:AY64"/>
    <mergeCell ref="BU101:BY104"/>
    <mergeCell ref="BE101:BT104"/>
    <mergeCell ref="BU69:BY72"/>
    <mergeCell ref="BU73:BY76"/>
    <mergeCell ref="BU65:BY68"/>
    <mergeCell ref="BE93:BT96"/>
    <mergeCell ref="A47:A48"/>
    <mergeCell ref="B53:D54"/>
    <mergeCell ref="B55:D56"/>
    <mergeCell ref="B71:D72"/>
    <mergeCell ref="A71:A72"/>
    <mergeCell ref="A67:A68"/>
    <mergeCell ref="A51:A52"/>
    <mergeCell ref="A55:A56"/>
    <mergeCell ref="B61:D62"/>
    <mergeCell ref="B63:D64"/>
    <mergeCell ref="B65:D66"/>
    <mergeCell ref="K85:M88"/>
    <mergeCell ref="K69:M72"/>
    <mergeCell ref="A59:A60"/>
    <mergeCell ref="B57:D58"/>
    <mergeCell ref="E97:G100"/>
    <mergeCell ref="E89:G92"/>
    <mergeCell ref="B59:D60"/>
    <mergeCell ref="A63:A64"/>
    <mergeCell ref="A79:A80"/>
    <mergeCell ref="B69:D70"/>
    <mergeCell ref="E71:G72"/>
    <mergeCell ref="K89:M92"/>
    <mergeCell ref="H77:J80"/>
    <mergeCell ref="K77:M80"/>
    <mergeCell ref="E85:G88"/>
    <mergeCell ref="E81:G82"/>
    <mergeCell ref="H85:J88"/>
    <mergeCell ref="H89:J92"/>
    <mergeCell ref="E73:G74"/>
    <mergeCell ref="H65:J66"/>
    <mergeCell ref="B67:D68"/>
    <mergeCell ref="E67:G68"/>
    <mergeCell ref="H67:J68"/>
    <mergeCell ref="E49:G50"/>
    <mergeCell ref="H49:J50"/>
    <mergeCell ref="E55:G56"/>
    <mergeCell ref="H53:J54"/>
    <mergeCell ref="E53:G54"/>
    <mergeCell ref="E51:G52"/>
    <mergeCell ref="AF73:AJ76"/>
    <mergeCell ref="N67:AE68"/>
    <mergeCell ref="N61:AE62"/>
    <mergeCell ref="N63:AE64"/>
    <mergeCell ref="AF69:AJ72"/>
    <mergeCell ref="AF77:AJ80"/>
    <mergeCell ref="H59:J60"/>
    <mergeCell ref="H51:J52"/>
    <mergeCell ref="AP81:AT84"/>
    <mergeCell ref="AP77:AT80"/>
    <mergeCell ref="AK77:AO80"/>
    <mergeCell ref="N69:AE70"/>
    <mergeCell ref="AP69:AT72"/>
    <mergeCell ref="N65:AE66"/>
    <mergeCell ref="N53:AE54"/>
    <mergeCell ref="AF81:AJ84"/>
    <mergeCell ref="AU73:AY76"/>
    <mergeCell ref="AZ89:BD92"/>
    <mergeCell ref="H47:J48"/>
    <mergeCell ref="AK69:AO72"/>
    <mergeCell ref="AF65:AJ68"/>
    <mergeCell ref="AF49:AJ52"/>
    <mergeCell ref="K51:M52"/>
    <mergeCell ref="K53:M54"/>
    <mergeCell ref="H55:J56"/>
    <mergeCell ref="K47:M48"/>
    <mergeCell ref="K55:M56"/>
    <mergeCell ref="AP53:AT56"/>
    <mergeCell ref="AP49:AT52"/>
    <mergeCell ref="AK49:AO52"/>
    <mergeCell ref="K61:M64"/>
    <mergeCell ref="K57:M60"/>
    <mergeCell ref="K49:M50"/>
    <mergeCell ref="AF53:AJ56"/>
    <mergeCell ref="N57:AE58"/>
    <mergeCell ref="AF61:AJ64"/>
    <mergeCell ref="BE97:BT100"/>
    <mergeCell ref="BE57:BT60"/>
    <mergeCell ref="BE89:BT92"/>
    <mergeCell ref="BE73:BT76"/>
    <mergeCell ref="BE61:BT64"/>
    <mergeCell ref="E75:G76"/>
    <mergeCell ref="AP73:AT76"/>
    <mergeCell ref="AK73:AO76"/>
    <mergeCell ref="AZ73:BD76"/>
    <mergeCell ref="AZ81:BD84"/>
    <mergeCell ref="E77:G78"/>
    <mergeCell ref="B79:D80"/>
    <mergeCell ref="E79:G80"/>
    <mergeCell ref="AU97:AY100"/>
    <mergeCell ref="AU77:AY80"/>
    <mergeCell ref="N89:AE90"/>
    <mergeCell ref="AP93:AT96"/>
    <mergeCell ref="AF89:AJ92"/>
    <mergeCell ref="AK81:AO84"/>
    <mergeCell ref="N77:AE78"/>
    <mergeCell ref="A99:A100"/>
    <mergeCell ref="A87:A88"/>
    <mergeCell ref="A91:A92"/>
    <mergeCell ref="A95:A96"/>
    <mergeCell ref="A103:A104"/>
    <mergeCell ref="B73:D74"/>
    <mergeCell ref="A75:A76"/>
    <mergeCell ref="A83:A84"/>
    <mergeCell ref="B75:D76"/>
    <mergeCell ref="B77:D78"/>
    <mergeCell ref="BJ5:BN5"/>
    <mergeCell ref="BO5:BT5"/>
    <mergeCell ref="D29:U31"/>
    <mergeCell ref="AY8:BJ8"/>
    <mergeCell ref="AN6:AW6"/>
    <mergeCell ref="AY6:CC6"/>
    <mergeCell ref="AN7:AW7"/>
    <mergeCell ref="AY7:CC7"/>
    <mergeCell ref="T18:AQ20"/>
    <mergeCell ref="B19:S20"/>
    <mergeCell ref="V3:AM3"/>
    <mergeCell ref="D3:U3"/>
    <mergeCell ref="B101:D102"/>
    <mergeCell ref="B81:D82"/>
    <mergeCell ref="E83:G84"/>
    <mergeCell ref="B85:D86"/>
    <mergeCell ref="B87:D88"/>
    <mergeCell ref="B83:D84"/>
    <mergeCell ref="B99:D100"/>
    <mergeCell ref="B25:H26"/>
    <mergeCell ref="B22:I23"/>
    <mergeCell ref="AN4:AW4"/>
    <mergeCell ref="AY4:CC4"/>
    <mergeCell ref="AN5:AW5"/>
    <mergeCell ref="BU5:BY5"/>
    <mergeCell ref="AN8:AW8"/>
    <mergeCell ref="AY5:BC5"/>
    <mergeCell ref="D10:CB10"/>
    <mergeCell ref="AU21:AY23"/>
    <mergeCell ref="BR18:BY20"/>
    <mergeCell ref="AY2:CC2"/>
    <mergeCell ref="AN2:AW2"/>
    <mergeCell ref="AN3:AW3"/>
    <mergeCell ref="BN3:BW3"/>
    <mergeCell ref="AY3:BM3"/>
    <mergeCell ref="BX3:CC3"/>
    <mergeCell ref="AT112:AV112"/>
    <mergeCell ref="AT113:AV113"/>
    <mergeCell ref="Q12:BF12"/>
    <mergeCell ref="Q13:BF13"/>
    <mergeCell ref="Q14:BF14"/>
    <mergeCell ref="Q15:BF15"/>
    <mergeCell ref="AT107:AV107"/>
    <mergeCell ref="AT108:AV108"/>
    <mergeCell ref="AT109:AV109"/>
    <mergeCell ref="AT110:AV110"/>
    <mergeCell ref="BZ42:CB43"/>
    <mergeCell ref="BS12:BY12"/>
    <mergeCell ref="AT111:AV111"/>
    <mergeCell ref="B103:D104"/>
    <mergeCell ref="B91:D92"/>
    <mergeCell ref="B93:D94"/>
    <mergeCell ref="B95:D96"/>
    <mergeCell ref="B97:D98"/>
    <mergeCell ref="B89:D90"/>
    <mergeCell ref="BH32:BY34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3">
      <selection activeCell="B44" sqref="B44"/>
    </sheetView>
  </sheetViews>
  <sheetFormatPr defaultColWidth="9.140625" defaultRowHeight="12.75"/>
  <sheetData>
    <row r="1" spans="1:15" ht="13.5" thickBot="1">
      <c r="A1" s="41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2:15" ht="15">
      <c r="B3" s="313" t="s">
        <v>114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5" spans="2:13" ht="12.75">
      <c r="B5" s="43"/>
      <c r="C5" s="44"/>
      <c r="D5" s="315" t="s">
        <v>144</v>
      </c>
      <c r="E5" s="315"/>
      <c r="F5" s="315"/>
      <c r="G5" s="315"/>
      <c r="H5" s="315"/>
      <c r="I5" s="315"/>
      <c r="J5" s="315"/>
      <c r="K5" s="315"/>
      <c r="L5" s="315"/>
      <c r="M5" s="315"/>
    </row>
    <row r="6" spans="2:13" ht="12.75">
      <c r="B6" s="316" t="s">
        <v>90</v>
      </c>
      <c r="C6" s="316"/>
      <c r="D6" s="316"/>
      <c r="E6" s="46" t="s">
        <v>91</v>
      </c>
      <c r="F6" s="44"/>
      <c r="G6" s="44"/>
      <c r="H6" s="46" t="s">
        <v>92</v>
      </c>
      <c r="I6" s="46"/>
      <c r="J6" s="44"/>
      <c r="M6" s="47" t="s">
        <v>93</v>
      </c>
    </row>
    <row r="7" spans="2:13" ht="12.75">
      <c r="B7" s="45"/>
      <c r="C7" s="45"/>
      <c r="D7" s="45"/>
      <c r="E7" s="46"/>
      <c r="F7" s="44"/>
      <c r="G7" s="44"/>
      <c r="H7" s="46"/>
      <c r="I7" s="46"/>
      <c r="J7" s="44"/>
      <c r="M7" s="47"/>
    </row>
    <row r="8" spans="2:13" ht="12.75">
      <c r="B8" s="48"/>
      <c r="C8" s="48"/>
      <c r="D8" s="48"/>
      <c r="E8" s="48"/>
      <c r="F8" s="48"/>
      <c r="G8" s="48"/>
      <c r="H8" s="48"/>
      <c r="I8" s="48"/>
      <c r="J8" s="48"/>
      <c r="K8" s="48"/>
      <c r="M8" s="49"/>
    </row>
    <row r="10" spans="1:5" ht="13.5" thickBot="1">
      <c r="A10" s="50" t="s">
        <v>94</v>
      </c>
      <c r="B10" s="51"/>
      <c r="C10" s="52"/>
      <c r="D10" s="53"/>
      <c r="E10" s="54"/>
    </row>
    <row r="11" spans="1:9" ht="13.5" thickBot="1">
      <c r="A11" s="50"/>
      <c r="B11" s="55"/>
      <c r="C11" s="56"/>
      <c r="D11" s="57"/>
      <c r="E11" s="51">
        <f>IF(D10&gt;D12,B10,IF(D10&lt;D12,B12,""))</f>
      </c>
      <c r="F11" s="52"/>
      <c r="G11" s="53"/>
      <c r="H11" s="54"/>
      <c r="I11" s="54"/>
    </row>
    <row r="12" spans="1:9" ht="13.5" thickBot="1">
      <c r="A12" s="50" t="s">
        <v>95</v>
      </c>
      <c r="B12" s="51"/>
      <c r="C12" s="58"/>
      <c r="D12" s="59"/>
      <c r="E12" s="54"/>
      <c r="H12" s="60"/>
      <c r="I12" s="61"/>
    </row>
    <row r="13" spans="1:11" ht="13.5" thickBot="1">
      <c r="A13" s="50"/>
      <c r="E13" s="55"/>
      <c r="F13" s="56"/>
      <c r="G13" s="57"/>
      <c r="H13" s="62">
        <f>IF(G11&gt;G15,E11,IF(G11&lt;G15,E15,""))</f>
      </c>
      <c r="I13" s="62"/>
      <c r="J13" s="53"/>
      <c r="K13" s="54"/>
    </row>
    <row r="14" spans="1:11" ht="13.5" thickBot="1">
      <c r="A14" s="50" t="s">
        <v>96</v>
      </c>
      <c r="B14" s="51"/>
      <c r="C14" s="52"/>
      <c r="D14" s="53"/>
      <c r="E14" s="54"/>
      <c r="H14" s="60"/>
      <c r="I14" s="61"/>
      <c r="K14" s="60"/>
    </row>
    <row r="15" spans="1:11" ht="13.5" thickBot="1">
      <c r="A15" s="50"/>
      <c r="B15" s="55"/>
      <c r="C15" s="56"/>
      <c r="D15" s="57"/>
      <c r="E15" s="51">
        <f>IF(D14&gt;D16,B14,IF(D14&lt;D16,B16,""))</f>
      </c>
      <c r="F15" s="58"/>
      <c r="G15" s="59"/>
      <c r="H15" s="54"/>
      <c r="I15" s="54"/>
      <c r="K15" s="60"/>
    </row>
    <row r="16" spans="1:11" ht="13.5" thickBot="1">
      <c r="A16" s="50" t="s">
        <v>97</v>
      </c>
      <c r="B16" s="51"/>
      <c r="C16" s="58"/>
      <c r="D16" s="59"/>
      <c r="E16" s="54"/>
      <c r="H16" s="61"/>
      <c r="I16" s="61"/>
      <c r="K16" s="60"/>
    </row>
    <row r="17" spans="1:13" ht="13.5" thickBot="1">
      <c r="A17" s="50"/>
      <c r="F17" s="312"/>
      <c r="G17" s="312"/>
      <c r="H17" s="63"/>
      <c r="I17" s="63"/>
      <c r="J17" s="57"/>
      <c r="K17" s="62">
        <f>IF(J13&gt;J21,H13,IF(J13&lt;J21,H21,""))</f>
      </c>
      <c r="L17" s="52"/>
      <c r="M17" s="53"/>
    </row>
    <row r="18" spans="1:14" ht="13.5" thickBot="1">
      <c r="A18" s="50" t="s">
        <v>98</v>
      </c>
      <c r="B18" s="51"/>
      <c r="C18" s="52"/>
      <c r="D18" s="53"/>
      <c r="E18" s="54"/>
      <c r="H18" s="61"/>
      <c r="I18" s="61"/>
      <c r="K18" s="64"/>
      <c r="N18" s="60"/>
    </row>
    <row r="19" spans="1:14" ht="13.5" thickBot="1">
      <c r="A19" s="50"/>
      <c r="B19" s="55"/>
      <c r="C19" s="56"/>
      <c r="D19" s="57"/>
      <c r="E19" s="51">
        <f>IF(D18&gt;D20,B18,IF(D18&lt;D20,B20,""))</f>
      </c>
      <c r="F19" s="52"/>
      <c r="G19" s="53"/>
      <c r="H19" s="54"/>
      <c r="I19" s="54"/>
      <c r="K19" s="64"/>
      <c r="N19" s="60"/>
    </row>
    <row r="20" spans="1:14" ht="13.5" thickBot="1">
      <c r="A20" s="50" t="s">
        <v>99</v>
      </c>
      <c r="B20" s="51"/>
      <c r="C20" s="58"/>
      <c r="D20" s="59"/>
      <c r="E20" s="54"/>
      <c r="H20" s="60"/>
      <c r="I20" s="61"/>
      <c r="K20" s="60"/>
      <c r="N20" s="60"/>
    </row>
    <row r="21" spans="1:14" ht="13.5" thickBot="1">
      <c r="A21" s="50"/>
      <c r="E21" s="55"/>
      <c r="F21" s="56"/>
      <c r="G21" s="57"/>
      <c r="H21" s="62">
        <f>IF(G19&gt;G23,E19,IF(G19&lt;G23,E23,""))</f>
      </c>
      <c r="I21" s="62"/>
      <c r="J21" s="59"/>
      <c r="K21" s="54"/>
      <c r="N21" s="60"/>
    </row>
    <row r="22" spans="1:14" ht="13.5" thickBot="1">
      <c r="A22" s="50" t="s">
        <v>100</v>
      </c>
      <c r="B22" s="51"/>
      <c r="C22" s="58"/>
      <c r="D22" s="53"/>
      <c r="E22" s="54"/>
      <c r="G22" s="44"/>
      <c r="H22" s="64"/>
      <c r="I22" s="65"/>
      <c r="N22" s="60"/>
    </row>
    <row r="23" spans="1:14" ht="13.5" thickBot="1">
      <c r="A23" s="50"/>
      <c r="B23" s="55"/>
      <c r="C23" s="56"/>
      <c r="D23" s="57"/>
      <c r="E23" s="51">
        <f>IF(D22&gt;D24,B22,IF(D22&lt;D24,B24,""))</f>
      </c>
      <c r="F23" s="58"/>
      <c r="G23" s="59"/>
      <c r="H23" s="54"/>
      <c r="I23" s="54"/>
      <c r="N23" s="60"/>
    </row>
    <row r="24" spans="1:14" ht="13.5" thickBot="1">
      <c r="A24" s="50" t="s">
        <v>101</v>
      </c>
      <c r="B24" s="51"/>
      <c r="C24" s="58"/>
      <c r="D24" s="59"/>
      <c r="E24" s="54"/>
      <c r="H24" t="s">
        <v>81</v>
      </c>
      <c r="N24" s="60"/>
    </row>
    <row r="25" spans="1:15" ht="13.5" thickBot="1">
      <c r="A25" s="50"/>
      <c r="H25" s="66"/>
      <c r="I25" s="66"/>
      <c r="J25" s="66"/>
      <c r="K25" s="66"/>
      <c r="L25" s="66"/>
      <c r="M25" s="67"/>
      <c r="N25" s="62">
        <f>IF(M17&gt;M33,K17,IF(M17&lt;M33,K33,""))</f>
      </c>
      <c r="O25" s="58"/>
    </row>
    <row r="26" spans="1:14" ht="13.5" thickBot="1">
      <c r="A26" s="50" t="s">
        <v>102</v>
      </c>
      <c r="B26" s="51"/>
      <c r="C26" s="52"/>
      <c r="D26" s="53"/>
      <c r="E26" s="54"/>
      <c r="N26" s="60"/>
    </row>
    <row r="27" spans="1:14" ht="13.5" thickBot="1">
      <c r="A27" s="50"/>
      <c r="B27" s="55"/>
      <c r="C27" s="56"/>
      <c r="D27" s="57"/>
      <c r="E27" s="51">
        <f>IF(D26&gt;D28,B26,IF(D26&lt;D28,B28,""))</f>
      </c>
      <c r="F27" s="52"/>
      <c r="G27" s="53"/>
      <c r="H27" s="54"/>
      <c r="I27" s="54"/>
      <c r="N27" s="60"/>
    </row>
    <row r="28" spans="1:14" ht="13.5" thickBot="1">
      <c r="A28" s="50" t="s">
        <v>103</v>
      </c>
      <c r="B28" s="51"/>
      <c r="C28" s="58"/>
      <c r="D28" s="59"/>
      <c r="E28" s="54"/>
      <c r="H28" s="60"/>
      <c r="I28" s="61"/>
      <c r="N28" s="60"/>
    </row>
    <row r="29" spans="1:14" ht="13.5" thickBot="1">
      <c r="A29" s="50"/>
      <c r="E29" s="55"/>
      <c r="F29" s="56"/>
      <c r="G29" s="57"/>
      <c r="H29" s="62">
        <f>IF(G27&gt;G31,E27,IF(G27&lt;G31,E31,""))</f>
      </c>
      <c r="I29" s="62"/>
      <c r="J29" s="53"/>
      <c r="K29" s="54"/>
      <c r="N29" s="60"/>
    </row>
    <row r="30" spans="1:14" ht="13.5" thickBot="1">
      <c r="A30" s="50" t="s">
        <v>104</v>
      </c>
      <c r="B30" s="51"/>
      <c r="C30" s="52"/>
      <c r="D30" s="53"/>
      <c r="E30" s="54"/>
      <c r="H30" s="60"/>
      <c r="I30" s="61"/>
      <c r="K30" s="60"/>
      <c r="N30" s="60"/>
    </row>
    <row r="31" spans="1:14" ht="13.5" thickBot="1">
      <c r="A31" s="50"/>
      <c r="B31" s="55"/>
      <c r="C31" s="56"/>
      <c r="D31" s="57"/>
      <c r="E31" s="51">
        <f>IF(D30&gt;D32,B30,IF(D30&lt;D32,B32,""))</f>
      </c>
      <c r="F31" s="58"/>
      <c r="G31" s="59"/>
      <c r="H31" s="54"/>
      <c r="I31" s="54"/>
      <c r="K31" s="60"/>
      <c r="N31" s="60"/>
    </row>
    <row r="32" spans="1:14" ht="13.5" thickBot="1">
      <c r="A32" s="50" t="s">
        <v>105</v>
      </c>
      <c r="B32" s="51"/>
      <c r="C32" s="58"/>
      <c r="D32" s="59"/>
      <c r="E32" s="54"/>
      <c r="H32" s="61"/>
      <c r="I32" s="61"/>
      <c r="K32" s="60"/>
      <c r="N32" s="60"/>
    </row>
    <row r="33" spans="1:13" ht="13.5" thickBot="1">
      <c r="A33" s="50"/>
      <c r="F33" s="312"/>
      <c r="G33" s="312"/>
      <c r="H33" s="63"/>
      <c r="I33" s="63"/>
      <c r="J33" s="57"/>
      <c r="K33" s="62">
        <f>IF(J29&gt;J37,H29,IF(J29&lt;J37,H37,""))</f>
      </c>
      <c r="L33" s="58"/>
      <c r="M33" s="59"/>
    </row>
    <row r="34" spans="1:11" ht="13.5" thickBot="1">
      <c r="A34" s="50" t="s">
        <v>106</v>
      </c>
      <c r="B34" s="51"/>
      <c r="C34" s="52"/>
      <c r="D34" s="53"/>
      <c r="E34" s="54"/>
      <c r="H34" s="61"/>
      <c r="I34" s="61"/>
      <c r="K34" s="64"/>
    </row>
    <row r="35" spans="1:11" ht="13.5" thickBot="1">
      <c r="A35" s="50"/>
      <c r="B35" s="55"/>
      <c r="C35" s="56"/>
      <c r="D35" s="57"/>
      <c r="E35" s="51">
        <f>IF(D34&gt;D36,B34,IF(D34&lt;D36,B36,""))</f>
      </c>
      <c r="F35" s="52"/>
      <c r="G35" s="53"/>
      <c r="H35" s="54"/>
      <c r="I35" s="54"/>
      <c r="K35" s="64"/>
    </row>
    <row r="36" spans="1:11" ht="13.5" thickBot="1">
      <c r="A36" s="50" t="s">
        <v>107</v>
      </c>
      <c r="B36" s="51"/>
      <c r="C36" s="58"/>
      <c r="D36" s="59"/>
      <c r="E36" s="54"/>
      <c r="H36" s="60"/>
      <c r="I36" s="61"/>
      <c r="K36" s="60"/>
    </row>
    <row r="37" spans="1:11" ht="13.5" thickBot="1">
      <c r="A37" s="50"/>
      <c r="E37" s="55"/>
      <c r="F37" s="56"/>
      <c r="G37" s="57"/>
      <c r="H37" s="62">
        <f>IF(G35&gt;G39,E35,IF(G35&lt;G39,E39,""))</f>
      </c>
      <c r="I37" s="62"/>
      <c r="J37" s="59"/>
      <c r="K37" s="54"/>
    </row>
    <row r="38" spans="1:9" ht="13.5" thickBot="1">
      <c r="A38" s="50" t="s">
        <v>108</v>
      </c>
      <c r="B38" s="51"/>
      <c r="C38" s="52"/>
      <c r="D38" s="53"/>
      <c r="E38" s="54"/>
      <c r="G38" s="44"/>
      <c r="H38" s="64"/>
      <c r="I38" s="65"/>
    </row>
    <row r="39" spans="1:9" ht="13.5" thickBot="1">
      <c r="A39" s="50"/>
      <c r="B39" s="55"/>
      <c r="C39" s="56"/>
      <c r="D39" s="57"/>
      <c r="E39" s="51">
        <f>IF(D38&gt;D40,B38,IF(D38&lt;D40,B40,""))</f>
      </c>
      <c r="F39" s="58"/>
      <c r="G39" s="59"/>
      <c r="H39" s="54"/>
      <c r="I39" s="54"/>
    </row>
    <row r="40" spans="1:5" ht="13.5" thickBot="1">
      <c r="A40" s="50" t="s">
        <v>109</v>
      </c>
      <c r="B40" s="51"/>
      <c r="C40" s="58"/>
      <c r="D40" s="59"/>
      <c r="E40" s="54"/>
    </row>
  </sheetData>
  <sheetProtection/>
  <mergeCells count="5">
    <mergeCell ref="F33:G33"/>
    <mergeCell ref="B3:O3"/>
    <mergeCell ref="D5:M5"/>
    <mergeCell ref="B6:D6"/>
    <mergeCell ref="F17:G17"/>
  </mergeCells>
  <printOptions/>
  <pageMargins left="0.75" right="0.75" top="1" bottom="1" header="0" footer="0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Catalana de Tennis de Taula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as</cp:lastModifiedBy>
  <cp:lastPrinted>2014-04-07T16:29:04Z</cp:lastPrinted>
  <dcterms:created xsi:type="dcterms:W3CDTF">2003-08-09T15:51:37Z</dcterms:created>
  <dcterms:modified xsi:type="dcterms:W3CDTF">2014-04-07T16:30:52Z</dcterms:modified>
  <cp:category/>
  <cp:version/>
  <cp:contentType/>
  <cp:contentStatus/>
</cp:coreProperties>
</file>